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vely\AppData\Local\Microsoft\Windows\INetCache\Content.Outlook\TDENVBDS\"/>
    </mc:Choice>
  </mc:AlternateContent>
  <xr:revisionPtr revIDLastSave="0" documentId="13_ncr:1_{978F5079-94F8-457B-9AC7-D57CCEA72916}" xr6:coauthVersionLast="47" xr6:coauthVersionMax="47" xr10:uidLastSave="{00000000-0000-0000-0000-000000000000}"/>
  <bookViews>
    <workbookView xWindow="-108" yWindow="-108" windowWidth="23256" windowHeight="12456" xr2:uid="{1A6F1023-F53E-46D4-8BB0-5BF012972FFD}"/>
  </bookViews>
  <sheets>
    <sheet name="Abschluss" sheetId="3" r:id="rId1"/>
    <sheet name="Original" sheetId="1" r:id="rId2"/>
    <sheet name="Sortiert ausfuehrlich" sheetId="2" r:id="rId3"/>
    <sheet name="sortiert kurz" sheetId="4" r:id="rId4"/>
    <sheet name="Mitglieder" sheetId="5" r:id="rId5"/>
  </sheets>
  <definedNames>
    <definedName name="_xlnm._FilterDatabase" localSheetId="1" hidden="1">Original!$A$1:$G$1</definedName>
    <definedName name="_xlnm._FilterDatabase" localSheetId="2" hidden="1">'Sortiert ausfuehrlich'!$A$1:$I$1</definedName>
    <definedName name="_xlnm._FilterDatabase" localSheetId="3" hidden="1">'sortiert kurz'!$A$1:$D$1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3" l="1"/>
  <c r="E3" i="4"/>
  <c r="D39" i="4"/>
  <c r="E37" i="4"/>
  <c r="D35" i="4"/>
  <c r="E33" i="4"/>
  <c r="D33" i="4"/>
  <c r="E24" i="4"/>
  <c r="D24" i="4"/>
  <c r="E28" i="4"/>
  <c r="D26" i="4"/>
  <c r="E17" i="4"/>
  <c r="D17" i="4"/>
  <c r="E14" i="4"/>
  <c r="D14" i="4"/>
  <c r="E11" i="4"/>
  <c r="D11" i="4"/>
  <c r="E8" i="4"/>
  <c r="D8" i="4"/>
  <c r="C16" i="3"/>
  <c r="D21" i="3"/>
  <c r="C21" i="3"/>
  <c r="C9" i="3"/>
  <c r="D24" i="3"/>
  <c r="D14" i="3"/>
  <c r="C14" i="3"/>
  <c r="C13" i="3"/>
  <c r="D15" i="3"/>
  <c r="D16" i="3"/>
  <c r="D20" i="3"/>
  <c r="D19" i="3"/>
  <c r="D11" i="3"/>
  <c r="C11" i="3"/>
  <c r="C10" i="3"/>
  <c r="D9" i="3"/>
  <c r="C7" i="3"/>
  <c r="D17" i="3"/>
  <c r="C4" i="3"/>
  <c r="H84" i="2"/>
  <c r="H209" i="2"/>
  <c r="H201" i="2"/>
  <c r="H184" i="2"/>
  <c r="H180" i="2"/>
  <c r="H175" i="2"/>
  <c r="H171" i="2"/>
  <c r="H160" i="2"/>
  <c r="H157" i="2"/>
  <c r="H151" i="2"/>
  <c r="H138" i="2"/>
  <c r="H135" i="2"/>
  <c r="H120" i="2"/>
  <c r="H93" i="2"/>
  <c r="H90" i="2"/>
  <c r="H67" i="2"/>
  <c r="H57" i="2"/>
  <c r="H54" i="2"/>
  <c r="H47" i="2"/>
  <c r="H46" i="2"/>
  <c r="H41" i="2"/>
  <c r="H40" i="2"/>
  <c r="H32" i="2"/>
  <c r="H33" i="2"/>
  <c r="H20" i="2"/>
  <c r="C33" i="3"/>
  <c r="E32" i="3"/>
  <c r="D31" i="3"/>
  <c r="D33" i="3" s="1"/>
  <c r="E30" i="3"/>
  <c r="C25" i="3" l="1"/>
  <c r="E47" i="4"/>
  <c r="D47" i="4"/>
  <c r="D25" i="3"/>
  <c r="E31" i="3"/>
  <c r="E33" i="3" s="1"/>
  <c r="E25" i="3" l="1"/>
  <c r="F47" i="4"/>
  <c r="F211" i="2"/>
  <c r="H3" i="2"/>
  <c r="H211" i="2" s="1"/>
  <c r="G211" i="2"/>
  <c r="G164" i="1"/>
  <c r="F163" i="1"/>
  <c r="E163" i="1"/>
</calcChain>
</file>

<file path=xl/sharedStrings.xml><?xml version="1.0" encoding="utf-8"?>
<sst xmlns="http://schemas.openxmlformats.org/spreadsheetml/2006/main" count="1549" uniqueCount="459">
  <si>
    <t>Datum</t>
  </si>
  <si>
    <t>Verwendungszweck</t>
  </si>
  <si>
    <t>Abteilung / Projekt</t>
  </si>
  <si>
    <t>Zahler / Empfänger</t>
  </si>
  <si>
    <t>Betrag</t>
  </si>
  <si>
    <t>Kontostand</t>
  </si>
  <si>
    <t>03.01.2022</t>
  </si>
  <si>
    <t>Miete 
Backstube 
DA1 
/ 
DA-2 
IBAN: 
DE61660908000009189793 BIC: GENODE61BBB</t>
  </si>
  <si>
    <t>Backstube Miete</t>
  </si>
  <si>
    <t>Christa Küppers</t>
  </si>
  <si>
    <t>Infos 
zur 
Beitragsaenderung: 
www.Rundfunkbeitrag.de 
Rundfunk 
01.2022 
- 
03.2022 
Beitragsnr. 
593673026 
Werkstatt 
Bilstein 
EREF: 
593673026 
2021 
121701352489 
MREF: 
5936730261801 
CRED: 
DE3000100000001272 
IBAN: 
DE54300500000001111111 
BIC: 
WELADEDDXXX 
ABWA: Westdeutscher Rundfunk Koln Ao R</t>
  </si>
  <si>
    <t>Backstube Betriebskosten</t>
  </si>
  <si>
    <t>Rundfunk ARD, ZDF, DRadio</t>
  </si>
  <si>
    <t>Minijob 
Lohn 
fuer 
Vormonat 
/ 
DA-4 
IBAN: 
DE71370502991369007374 BIC: COKSDE33XXX</t>
  </si>
  <si>
    <t>Minijob</t>
  </si>
  <si>
    <t>Regina Mommer</t>
  </si>
  <si>
    <t>10.01.2022</t>
  </si>
  <si>
    <t>C6063239 
U452427914 
B526629197 
handyvertrag.de 
MREF: 
FFF6DB2DABF1D51E45EDF7B062C 
CRED: 
DE40ZZZ00000206926 
IBAN: 
DE89506400150233322700 BIC: COBADEFF506</t>
  </si>
  <si>
    <t>Drillisch Online GmbH</t>
  </si>
  <si>
    <t>12.01.2022</t>
  </si>
  <si>
    <t>. 
eBay 
S.a 
r.l., 
Ihr 
Einkauf 
bei 
eBay 
S.a 
r.l. 
EREF: 
1017871804460 
PAYPAL 
MREF: 
4G7J2252QYQJJ 
CRED: 
LU96ZZZ0000000000000000058 
IBAN: 
DE88500 700100175526303 BIC: DEUTDEFFXXX</t>
  </si>
  <si>
    <t>Integration Computer</t>
  </si>
  <si>
    <t>PayPal (Europe) S.a.r.l. et Cie., S.C.A.</t>
  </si>
  <si>
    <t>21.01.2022</t>
  </si>
  <si>
    <t>MINIJOB 
BACKSTUBE 
01.01.202 
EREF: MINIJOB BACKSTUBE 01.01.202</t>
  </si>
  <si>
    <t>Spende Gebunden</t>
  </si>
  <si>
    <t>Gemeinde Kürten</t>
  </si>
  <si>
    <t>UTERHALTSKOSTEN 
BACKSTUBE 
0 EREF: UTERHALTSKOSTEN BACKSTUBE 0</t>
  </si>
  <si>
    <t>ZUWENDUNG 
BACKSTUBE 
Einmalzahlung EREF: ZUWENDUNG BACKSTUBE</t>
  </si>
  <si>
    <t>26.01.2022</t>
  </si>
  <si>
    <t>MINIJOB 
BACKSTUBE 
01.02.202 
EREF: MINIJOB BACKSTUBE 01.02.202</t>
  </si>
  <si>
    <t>27.01.2022</t>
  </si>
  <si>
    <t>9878837094 
OB-91450790 
EUR 
99,76 
BEITRAG 
0122 
- 
0122 
EREF: 
9878837094 
OB-91450790 
MREF: 
4642066869000001 
CRED: 
DE81KBS00000034886 
IBAN: 
DE24 
300500000001050541 
BIC: 
WELADEDDXXX 
ABWA: 
Deutsche 
Rentenversicherung Knappschaft-Bahn-See</t>
  </si>
  <si>
    <t>Knappschaft-Bahn-See</t>
  </si>
  <si>
    <t>01.02.2022</t>
  </si>
  <si>
    <t>Jahresbeitrag</t>
  </si>
  <si>
    <t>Mitgliedsbeiträge</t>
  </si>
  <si>
    <t>Birgit und Edward Knoy</t>
  </si>
  <si>
    <t>03.02.2022</t>
  </si>
  <si>
    <t>Erstattung 
Auslage 
Fuehrerschein 
Farid 
Harif 
TAN: 
633800 
IBAN: 
DE34370502991369011726 BIC: COKSDE33XXX</t>
  </si>
  <si>
    <t>Azubifond</t>
  </si>
  <si>
    <t>Birgit Oberkoetter</t>
  </si>
  <si>
    <t>08.02.2022</t>
  </si>
  <si>
    <t>Luftfilter 
PP.6041.PP 
. 
RDPTS 
GmbH, 
Ihr 
Einkauf 
bei 
RDPTS 
GmbH 
EREF: 
1018309303626 
PP.6041.PP 
PAYPAL 
MREF: 
4G7J2252QYQJJ 
CRED: 
LU96ZZZ00000000000000000 
58 
IBAN: 
DE88500700100175526303 BIC: DEUTDEFFXXX</t>
  </si>
  <si>
    <t>Backstube Einrichtung</t>
  </si>
  <si>
    <t>10.02.2022</t>
  </si>
  <si>
    <t>C6063239 
U458295537 
B532978599 
handyvertrag.de 
MREF: 
FFF6DB2DABF1D51E45EDF7B062C 
CRED: 
DE40ZZZ00000206926 
IBAN: 
DE89506400150233322700 BIC: COBADEFF506</t>
  </si>
  <si>
    <t>15.02.2022</t>
  </si>
  <si>
    <t>Festnetz 
Vertragskonto 
5622561950 
RG 
7836482471/04.02.2022 
EREF: 
Zahlbeleg 
391454114407 
MREF: 
DE000201000200000000000000012307990 
CRED: 
DE93 
ZZZ00000078611 
IBAN: 
DE75370800400232113001 BIC: DRESDEFF370</t>
  </si>
  <si>
    <t>Telekom Deutschland GmbH</t>
  </si>
  <si>
    <t>21.02.2022</t>
  </si>
  <si>
    <t>Rueckzahlung Miete 2020</t>
  </si>
  <si>
    <t>Rolf Kueppers</t>
  </si>
  <si>
    <t>22.02.2022</t>
  </si>
  <si>
    <t>DRP 
100729072 
76340653 
EREF: 
DRP 
100729072 
76340653 
MREF: 
DE1395869837208 
CRED: 
DE49ZZZ00000074165 
IBAN: 
DE26380400070100679001 BIC: COBADEF FXXX</t>
  </si>
  <si>
    <t>Verwaltung Webseite</t>
  </si>
  <si>
    <t>STRATO AG</t>
  </si>
  <si>
    <t>MINIJOB 
BACKSTUBE 
01.03.202 
EREF: MINIJOB BACKSTUBE 01.03.202</t>
  </si>
  <si>
    <t>24.02.2022</t>
  </si>
  <si>
    <t>2006847515 
OB-91450790 
EUR 
99,76 
BEITRAG 
0222 
- 
0222 
EREF: 
2006847515 
OB-91450790 
MREF: 
4642066869000001 
CRED: 
DE81KBS00000034886 
IBAN: 
DE24 
300500000001050541 
BIC: 
WELADEDDXXX 
ABWA: 
Deutsche 
Rentenversicherung Knappschaft-Bahn-See</t>
  </si>
  <si>
    <t>01.03.2022</t>
  </si>
  <si>
    <t>04.03.2022</t>
  </si>
  <si>
    <t>Weiterleitung 
1. 
Rate 
Darlehensrueckzahlung 
von Gandolgor Badamgarav</t>
  </si>
  <si>
    <t>Darlehen</t>
  </si>
  <si>
    <t>Mundy, Paul, Mathias, Evelyn</t>
  </si>
  <si>
    <t>10.03.2022</t>
  </si>
  <si>
    <t>C6063239 
U464187287 
B539832752 
handyvertrag.de 
MREF: 
FFF6DB2DABF1D51E45EDF7B062C 
CRED: 
DE40ZZZ00000206926 
IBAN: 
DE89506400150233322700 BIC: COBADEFF506</t>
  </si>
  <si>
    <t>15.03.2022</t>
  </si>
  <si>
    <t>Festnetz 
Vertragskonto 
5622561950 
RG 
7853407501/04.03.2022 
EREF: 
Zahlbeleg 
337334398873 
MREF: 
DE000201000200000000000000012307990 
CRED: 
DE93 
ZZZ00000078611 
IBAN: 
DE68700202700667302269 BIC: HYVEDEMM</t>
  </si>
  <si>
    <t>28.03.2022</t>
  </si>
  <si>
    <t>Rechnung 
Easyverein 
.14988 
TAN: 
924835 
IBAN: 
DE65430609671024107800 BIC: GENODEM1GLS</t>
  </si>
  <si>
    <t>Verwaltung Sonstiges</t>
  </si>
  <si>
    <t>easyverein</t>
  </si>
  <si>
    <t>MINIJOB 
BACKSTUBE 
01.04.202 
EREF: MINIJOB BACKSTUBE 01.04.202</t>
  </si>
  <si>
    <t>29.03.2022</t>
  </si>
  <si>
    <t>5173365454 
OB-91450790 
EUR 
99,76 
BEITRAG 
0322 
- 
0322 
EREF: 
5173365454 
OB-91450790 
MREF: 
4642066869000001 
CRED: 
DE81KBS00000034886 
IBAN: 
DE24 
300500000001050541 
BIC: 
WELADEDDXXX 
ABWA: 
Deutsche 
Rentenversicherung Knappschaft-Bahn-See</t>
  </si>
  <si>
    <t>Mitgliedsbeitrag 
Paul 
Mundy 
und Evelyn Mathias EREF: 000000009802</t>
  </si>
  <si>
    <t>30.03.2022</t>
  </si>
  <si>
    <t>Weiterleitung 
2. 
Rate 
Darlehensrueckzahlung 
von Gandolgor Badamgarav</t>
  </si>
  <si>
    <t>Dr. Evelyn Mathias und Paul Geoffrey Waring Mundy</t>
  </si>
  <si>
    <t>01.04.2022</t>
  </si>
  <si>
    <t>Rundfunk 
04.2022 
- 
06.2022 
Werkstatt 
Bilstein 
Beitragsnr. 
593673026 
Aenderungen 
ganz 
bequem: 
www.rundfunkbeitrag.de 
EREF: 
593673026 
20220317 
00986016 
MREF: 
5936730261801 
CRED: 
DE3000100000001272 
IBAN: 
DE54300500000001111111 
BIC: 
WELADEDDXXX 
ABWA: Westdeutscher Rundfunk Koln AoR</t>
  </si>
  <si>
    <t>05.04.2022</t>
  </si>
  <si>
    <t>Bechen/Kürten-Bechen/DE 
05.04.2022/17:06 
girocard 
GA 
37069125/00001073/01867437069125/0015847
018/2/1222 
Karteninhaber Dr. Evelyn Mathias</t>
  </si>
  <si>
    <t>Kasse</t>
  </si>
  <si>
    <t>08.04.2022</t>
  </si>
  <si>
    <t>C6063239 
U470069032 
B547041044 
handyvertrag.de 
MREF: 
FFF6DB2DABF1D51E45EDF7B062C 
CRED: 
DE40ZZZ00000206926 
IBAN: 
DE89506400150233322700 BIC: COBADEFF506</t>
  </si>
  <si>
    <t>19.04.2022</t>
  </si>
  <si>
    <t>Festnetz 
Vertragskonto 
5622561950 
RG 
7870290520/06.04.2022 
EREF: 
Zahlbeleg 
337993977613 
MREF: 
DE000201000200000000000000012307990 
CRED: 
DE93 
ZZZ00000078611 
IBAN: 
DE75370800400232113001 BIC: DRESDEFF370</t>
  </si>
  <si>
    <t>Mitgliedsbeitrag 
Rolf und Christa Kueppers</t>
  </si>
  <si>
    <t>20.04.2022</t>
  </si>
  <si>
    <t>16306836 
HAFTPFLICHTSCHUTZ 
/ 
20.04.2022 
103,09 
EREF: 
2210300607715 
MREF: 
0020540000163068362016001 
CRED: 
DE26ZZZ00000022102 
IBAN: 
DE93760700 120062784410 BIC: DEUTDEMM760</t>
  </si>
  <si>
    <t>NÜRNBERGER Allgemeine Versicherungs-Aktiengesellschaft</t>
  </si>
  <si>
    <t>22.04.2022</t>
  </si>
  <si>
    <t>Weiterleitung 
3. 
Rate 
Rueckzahlung Darlehen Ganaa Badamgarav</t>
  </si>
  <si>
    <t>27.04.2022</t>
  </si>
  <si>
    <t>4505655698 
OB-91450790 
EUR 
99,76 
BEITRAG 
0422 
- 
0422 
EREF: 
4505655698 
OB-91450790 
MREF: 
4642066869000001 
CRED: 
DE81KBS00000034886 
IBAN: 
DE24 
300500000001050541 
BIC: 
WELADEDDXXX 
ABWA: 
Deutsche 
Rentenversicherung Knappschaft-Bahn-See</t>
  </si>
  <si>
    <t>MINIJOB 
BACKSTUBE 
01.05.202 
EREF: MINIJOB BACKSTUBE 01.05.202</t>
  </si>
  <si>
    <t>02.05.2022</t>
  </si>
  <si>
    <t>10.05.2022</t>
  </si>
  <si>
    <t>C6063239 
U476090936 
B553193748 
handyvertrag.de 
MREF: 
FFF6DB2DABF1D51E45EDF7B062C 
CRED: 
DE40ZZZ00000206926 
IBAN: 
DE89506400150233322700 BIC: COBADEFF506</t>
  </si>
  <si>
    <t>16.05.2022</t>
  </si>
  <si>
    <t>1820702529 
LE2022050054797 
RG.NR. 
0000020225746592 
EREF: 
LE2022050054797 
MREF: 
MB-1820702529-0002 
CRED: 
DE87VBG00000356721 
IBAN: 
DE662004000 00131029100 BIC: COBADEFFXXX</t>
  </si>
  <si>
    <t>Verwaltungsberufsgenossenschaft</t>
  </si>
  <si>
    <t>17.05.2022</t>
  </si>
  <si>
    <t>Festnetz 
Vertragskonto 
5622561950 
RG 
7887098077/06.05.2022 
EREF: 
Zahlbeleg 
391454578347 
MREF: 
DE000201000200000000000000012307990 
CRED: 
DE93 
ZZZ00000078611 
IBAN: 
DE68700202700667302269 BIC: HYVEDEMM</t>
  </si>
  <si>
    <t>27.05.2022</t>
  </si>
  <si>
    <t>7505559835 
OB-91450790 
EUR 
99,76. 
BEITRAG 
0522 
- 
0522 
EREF: 
7505559835 
OB-91450790 
MREF: 
4642066869000001 
CRED: 
DE81KBS00000034886 
IBAN: 
DE2 
4300500000001050541 
BIC: 
WELADEDDXXX 
ABWA: 
Deutsche 
Rentenversicherung Knappschaft-Bahn-See</t>
  </si>
  <si>
    <t>MINIJOB 
BACKSTUBE 
01.06.202 
EREF: MINIJOB BACKSTUBE 01.06.202</t>
  </si>
  <si>
    <t>Gemeinde Kuerten</t>
  </si>
  <si>
    <t>30.05.2022</t>
  </si>
  <si>
    <t>KOSTEN 
LUFT-REINIGUNGSGERAET 
EREF: KOSTEN LUFT-REINIGUNGSGERAET</t>
  </si>
  <si>
    <t>01.06.2022</t>
  </si>
  <si>
    <t>10.06.2022</t>
  </si>
  <si>
    <t>C6063239 
U482105250 
B559549601 
handyvertrag.de 
MREF: 
FFF6DB2DABF1D51E45EDF7B062C 
CRED: 
DE40ZZZ00000206926 
IBAN: 
DE89506400150233322700 BIC: COBADEFF506</t>
  </si>
  <si>
    <t>13.06.2022</t>
  </si>
  <si>
    <t>Mitgliedsbeitrag 2022</t>
  </si>
  <si>
    <t>Hilger Müller</t>
  </si>
  <si>
    <t>Mitgliederbeitrag Anastasia Keck</t>
  </si>
  <si>
    <t>Ablavi Keck-Agegee</t>
  </si>
  <si>
    <t>17.06.2022</t>
  </si>
  <si>
    <t>Festnetz 
Vertragskonto 
5622561950 
RG 
7201643582/07.06.2022 
EREF: 
Zahlbeleg 
305654825804 
MREF: 
DE000201000200000000000000012307990 
CRED: 
DE93 
ZZZ00000078611 
IBAN: 
DE08250100300000289304 BIC: PBNKDEFFXXX</t>
  </si>
  <si>
    <t>28.06.2022</t>
  </si>
  <si>
    <t>2878999210 
OB-91450790 
EUR 
99,76. 
BEITRAG 
0622 
- 
0622 
EREF: 
2878999210 
OB-91450790 
MREF: 
4642066869000001 
CRED: 
DE81KBS00000034886 
IBAN: 
DE2 
4300500000001050541 
BIC: 
WELADEDDXXX 
ABWA: 
Deutsche 
Rentenversicherung Knappschaft-Bahn-See</t>
  </si>
  <si>
    <t>29.06.2022</t>
  </si>
  <si>
    <t>MINIJOB 
BACKSTUBE 
01.07.202 
EREF: MINIJOB BACKSTUBE 01.07.202</t>
  </si>
  <si>
    <t>01.07.2022</t>
  </si>
  <si>
    <t>Rundfunk 
07.2022 
- 
09.2022 
Werkstatt 
Bilstein 
Beitragsnr. 
593673026 
Aenderungen 
ganz 
bequem: 
www.rundfunkbeitrag.de 
EREF: 
593673026 
20220617 
01053739 
MREF: 
5936730261801 
CRED: 
DE3000100000001272 
IBAN: 
DE54300500000001111111 
BIC: 
WELADEDDXXX 
ABWA: Westdeutscher Rundfunk Koln AoR</t>
  </si>
  <si>
    <t>Zinkstube Betriebskosten</t>
  </si>
  <si>
    <t>Miete 
Odenthaler 
Straße 
5 
/ 
DA-5 
IBAN: 
DE90370502991328015705 BIC: COKSDE33XXX</t>
  </si>
  <si>
    <t>Zinkstube Miete</t>
  </si>
  <si>
    <t>Waltraud Schmitz</t>
  </si>
  <si>
    <t>08.07.2022</t>
  </si>
  <si>
    <t>C6063239 
U488242018 
B566948687 
handyvertrag.de 
MREF: 
FFF6DB2DABF1D51E45EDF7B062C 
CRED: 
DE40ZZZ00000206926 
IBAN: 
DE89506400150233322700 BIC: COBADEFFXXX</t>
  </si>
  <si>
    <t>081-2022 
Fluechtlingshilfe, 
Kleiderkammer EREF: 081-2022</t>
  </si>
  <si>
    <t>Erzbistum Köln</t>
  </si>
  <si>
    <t>15.07.2022</t>
  </si>
  <si>
    <t>Festnetz 
Vertragskonto 
5622561950 
RG 
7218318351/06.07.2022 
EREF: 
Zahlbeleg 
312915191494 
MREF: 
DE000201000200000000000000012307990 
CRED: 
DE93 
ZZZ00000078611 
IBAN: 
DE68700202700667302269 BIC: HYVEDEMM</t>
  </si>
  <si>
    <t>19.07.2022</t>
  </si>
  <si>
    <t>Kartendaten: 
Christa 
Küppers 
Karten-Nr. 
22001997448 
Gültig 
bis 
12.2022 
Folge-Nr. 
1 
Ausgabe 
einer 
Debitkarte: 
Jahrespreis 
girocard bezahlt bi s 12.2022</t>
  </si>
  <si>
    <t>Kontogebühren</t>
  </si>
  <si>
    <t>Jahrespreis girocard</t>
  </si>
  <si>
    <t>26.07.2022</t>
  </si>
  <si>
    <t>MINIJOB 
BACKSTUBE 
01.08.202 
EREF: MINIJOB BACKSTUBE 01.08.202</t>
  </si>
  <si>
    <t>27.07.2022</t>
  </si>
  <si>
    <t>3505416559 
OB-91450790 
EUR 
99,76. 
BEITRAG 
0722 
- 
0722 
EREF: 
3505416559 
OB-91450790 
MREF: 
4642066869000001 
CRED: 
DE81KBS00000034886 
IBAN: 
DE2 
4300500000001050541 
BIC: 
WELADEDDXXX 
ABWA: 
Deutsche 
Rentenversicherung Knappschaft-Bahn-See</t>
  </si>
  <si>
    <t>29.07.2022</t>
  </si>
  <si>
    <t>Ausgleich 
Fehlbuchung ABWA: Rolf Kueppers</t>
  </si>
  <si>
    <t xml:space="preserve">Fehlbuchung </t>
  </si>
  <si>
    <t>UNTERHALTSKOSTEN 
01.08.2022 
Kleiderkammer 
EREF: UNTERHALTSKOSTEN 01.08.2022</t>
  </si>
  <si>
    <t>ZUSCHUSS 
EINRICHUNGSKOSTEN 
Kleiderkammer 
EREF: ZUSCHUSS EINRICHUNGSKOSTEN</t>
  </si>
  <si>
    <t>Haushalt 
VR 
TAN: 
710283 
IBAN: 
DE03370691250205606017 BIC: GENODED1RKO</t>
  </si>
  <si>
    <t>Fehlbuchung Erstattung</t>
  </si>
  <si>
    <t>$$$Auslagen 
Zinkstube 
1 
TAN: 
731979 
IBAN: 
DE61660908000009189793 BIC: GENODE61BBB</t>
  </si>
  <si>
    <t>Zinkstube Einrichtung</t>
  </si>
  <si>
    <t>Rolf Küppers</t>
  </si>
  <si>
    <t>01.08.2022</t>
  </si>
  <si>
    <t>Mitgliedsbeitrag 
2022 
Mitgliedsnummer 
021, EREF: CCB.211.UE.215602</t>
  </si>
  <si>
    <t>ROSWITHA FUCHS UND JÜRGEN NORBERT DAX</t>
  </si>
  <si>
    <t>02.08.2022</t>
  </si>
  <si>
    <t>Spende</t>
  </si>
  <si>
    <t>Spende Ungebunden</t>
  </si>
  <si>
    <t>Olaf Nickel</t>
  </si>
  <si>
    <t>08.08.2022</t>
  </si>
  <si>
    <t>Kleiderbügel 
ebay 
Kleinanzeigen 
TAN: 
865824 
IBAN: 
DE22760300800250799996 BIC: CSDBDE71XXX</t>
  </si>
  <si>
    <t>Kleiderkammer</t>
  </si>
  <si>
    <t>Phillip Braida</t>
  </si>
  <si>
    <t>Miete Backstube August zurueck</t>
  </si>
  <si>
    <t>10.08.2022</t>
  </si>
  <si>
    <t>C6063239 
U494327371 
B572812139 
handyvertrag.de 
EREF: 
TLQETFZKACGXEJWT 
MREF: 
FFF6DB2DABF1D51E45EDF7B062C 
CRED: 
DE40ZZZ00000206926 
IBAN: 
DE89 506400150233322700 BIC: COBADEFFXXX</t>
  </si>
  <si>
    <t>15.08.2022</t>
  </si>
  <si>
    <t>Festnetz 
Vertragskonto 
5622561950 
RG 
7235126942/04.08.2022 
EREF: 
Zahlbeleg 
376934763084 
MREF: 
DE000201000200000000000000012307990 
CRED: 
DE93 
ZZZ00000078611 
IBAN: 
DE68700202700667302269 BIC: HYVEDEMM</t>
  </si>
  <si>
    <t>17.08.2022</t>
  </si>
  <si>
    <t>Barspenden Eroeffnungsfest</t>
  </si>
  <si>
    <t>22.08.2022</t>
  </si>
  <si>
    <t>$$$Auslagen 
Eröffnungsfeier 
TAN: 
822689 
IBAN: 
DE42370400440278124300 BIC: COBADEFFXXX</t>
  </si>
  <si>
    <t>Roswitha Fuchs</t>
  </si>
  <si>
    <t>Mitgliedsbeitrag 
2022 Mitgliedsnummer 023</t>
  </si>
  <si>
    <t>Weber, Monika</t>
  </si>
  <si>
    <t>$$$Rechnung 
3546 
TAN: 
665324 
IBAN: 
DE38370691252101201018 BIC: GENODED1RKO</t>
  </si>
  <si>
    <t>Wilfried Schumacher GmbH</t>
  </si>
  <si>
    <t>25.08.2022</t>
  </si>
  <si>
    <t>Mitgliedsnummer:022 
Roswitha 
Schindler 
Beitrag 2022 EREF: MOB.236.UE.313940</t>
  </si>
  <si>
    <t>ROSWITHA SCHINDLER UND HERRN RENE SCHINDLER</t>
  </si>
  <si>
    <t>29.08.2022</t>
  </si>
  <si>
    <t>4173321367 
OB-91450790 
EUR 
99,76. 
BEITRAG 
0822 
- 
0822 
EREF: 
4173321367 
OB-91450790 
MREF: 
4642066869000001 
CRED: 
DE81KBS00000034886 
IBAN: 
DE2 
4300500000001050541 
BIC: 
WELADEDDXXX 
ABWA: 
Deutsche 
Rentenversicherung Knappschaft-Bahn-See</t>
  </si>
  <si>
    <t>MINIJOB 
BACKSTUBE 
01.09.202 
EREF: MINIJOB BACKSTUBE 01.09.202</t>
  </si>
  <si>
    <t>30.08.2022</t>
  </si>
  <si>
    <t>DRP 
105549842 
76340653 
EREF: 
DRP 
105549842 
76340653 
MREF: 
DE1395869837208 
CRED: 
DE49ZZZ00000074165 
IBAN: 
DE26380400070100679001 BIC: COBADEF FXXX</t>
  </si>
  <si>
    <t>$$$Druckerpartone 
und 
Namensschilder 
TAN: 
265076 
IBAN: 
DE42370400440278124300 BIC: COBADEFFXXX</t>
  </si>
  <si>
    <t>Auslagen 
Kleiderkammer 
August 
TAN: 
279505 
IBAN: 
DE61660908000009189793 BIC: GENODE61BBB</t>
  </si>
  <si>
    <t>$$$Rechnung 
3673 
TAN: 
693435 
IBAN: 
DE38370691252101201018 BIC: GENODED1RKO</t>
  </si>
  <si>
    <t>31.08.2022</t>
  </si>
  <si>
    <t>Mitgliedsbeitrag Nr. 014</t>
  </si>
  <si>
    <t>Helga Seul</t>
  </si>
  <si>
    <t>01.09.2022</t>
  </si>
  <si>
    <t>MITGLIEDSBEITRAG-NR- EREF: 922431064403</t>
  </si>
  <si>
    <t>HÖNSCHEID, CLAUDIA</t>
  </si>
  <si>
    <t>05.09.2022</t>
  </si>
  <si>
    <t>UNTERHALTSKOSTEN 
01.09.2022 
Kleiderkammer 
EREF: UNTERHALTSKOSTEN 01.09.2022</t>
  </si>
  <si>
    <t>08.09.2022</t>
  </si>
  <si>
    <t>C6063239 
U500478079 
B581025307 
handyvertrag.de 
EREF: 
PLXZXNTBGVXBQTMS 
MREF: 
FFF6DB2DABF1D51E45EDF7B062C 
CRED: 
DE40ZZZ00000206926 
IBAN: 
DE89 506400150233322700 BIC: COBADEFFXXX</t>
  </si>
  <si>
    <t>12.09.2022</t>
  </si>
  <si>
    <t>Bechen/Kürten-Bechen/DE 
12.09.2022/11:18 
girocard 
GA 
37069125/00001073/00860237069125/0015847
018/1/1222 Karteninhaber Christa Küppers</t>
  </si>
  <si>
    <t>VOLKSBANK BERG</t>
  </si>
  <si>
    <t>15.09.2022</t>
  </si>
  <si>
    <t>Festnetz 
Vertragskonto 
5622561950 
RG 
7251996831/06.09.2022 
EREF: 
Zahlbeleg 
399375448038 
MREF: 
DE000201000200000000000000012307990 
CRED: 
DE93 
ZZZ00000078611 
IBAN: 
DE75370800400232113001 BIC: DRESDEFF370</t>
  </si>
  <si>
    <t>Bechen/Kürten-Bechen/DE 
15.09.2022/14:56 
girocard 
GA 
37069125/00001073/00907437069125/0015847
018/1/1222 Karteninhaber Christa Küppers</t>
  </si>
  <si>
    <t>27.09.2022</t>
  </si>
  <si>
    <t>Bechen/Kürten-Bechen/DE 
27.09.2022/12:31 
girocard 
GA 
37069125/00001073/01068437069125/0015847
018/1/1222 Karteninhaber Christa Küppers</t>
  </si>
  <si>
    <t>28.09.2022</t>
  </si>
  <si>
    <t>8381029781 
OB-91450790 
EUR 
99,76. 
BEITRAG 
0922 
- 
0922 
EREF: 
8381029781 
OB-91450790 
MREF: 
4642066869000001 
CRED: 
DE81KBS00000034886 
IBAN: 
DE2 
4300500000001050541 
BIC: 
WELADEDDXXX 
ABWA: 
Deutsche 
Rentenversicherung Knappschaft-Bahn-See</t>
  </si>
  <si>
    <t>UNTERHALTSKOSTEN 
01.10.2022 
Kleiderkammer 
EREF: UNTERHALTSKOSTEN 01.10.2022</t>
  </si>
  <si>
    <t>MINIJOB 
BACKSTUBE 
01.10.202 
EREF: MINIJOB BACKSTUBE 01.10.202</t>
  </si>
  <si>
    <t>04.10.2022</t>
  </si>
  <si>
    <t>Rundfunk 
10.2022 
- 
12.2022 
Werkstatt 
Bilstein 
Beitragsnr. 
593673026 
Aenderungen 
ganz 
bequem: 
www.rundfunkbeitrag.de 
EREF: 
593673026 
20220917 
01013123 
MREF: 
5936730261801 
CRED: 
DE3000100000001272 
IBAN: 
DE54300500000001111111 
BIC: 
WELADEDDXXX 
ABWA: Westdeutscher Rundfunk Koln AoR</t>
  </si>
  <si>
    <t>06.10.2022</t>
  </si>
  <si>
    <t>Bechen/Kürten-Bechen/DE 
06.10.2022/13:28 
girocard 
GA 
37069125/00001073/01199137069125/0015847
018/1/1222 Karteninhaber Christa Küppers</t>
  </si>
  <si>
    <t>10.10.2022</t>
  </si>
  <si>
    <t>C6063239 
U506668925 
B587062512 
handyvertrag.de 
EREF: 
AHQGPCVTEQOEQRCC 
MREF: 
FFF6DB2DABF1D51E45EDF7B062C 
CRED: 
DE40ZZZ00000206926 
IBAN: 
DE89 506400150233322700 BIC: COBADEFFXXX</t>
  </si>
  <si>
    <t>13.10.2022</t>
  </si>
  <si>
    <t>Bechen/Kürten-Bechen/DE 
13.10.2022/11:38 
girocard 
GA 
37069125/00001073/01293037069125/0015847
018/1/1222 Karteninhaber Christa Küppers</t>
  </si>
  <si>
    <t>Bechen/Kürten-Bechen/DE 
13.10.2022/11:39 
girocard 
GA 
37069125/00001073/01293137069125/0015847
018/1/1222 Karteninhaber Christa Küppers</t>
  </si>
  <si>
    <t>17.10.2022</t>
  </si>
  <si>
    <t>BEITRAG 2022</t>
  </si>
  <si>
    <t>HELMUT UND SABINE MAIWALD</t>
  </si>
  <si>
    <t>18.10.2022</t>
  </si>
  <si>
    <t>Festnetz 
Vertragskonto 
5622561950 
RG 
7268690904/07.10.2022 
EREF: 
Zahlbeleg 
324135235706 
MREF: 
DE000201000200000000000000012307990 
CRED: 
DE93 
ZZZ00000078611 
IBAN: 
DE68700202700667302269 BIC: HYVEDEMM</t>
  </si>
  <si>
    <t>21.10.2022</t>
  </si>
  <si>
    <t>Bechen/Kürten-Bechen/DE 
21.10.2022/14:58 
girocard 
GA 
37069125/00001073/00062737069125/0015847
018/1/1222 Karteninhaber Christa Küppers</t>
  </si>
  <si>
    <t>27.10.2022</t>
  </si>
  <si>
    <t>2131687765 
OB-91450790 
EUR 
99,76. 
BEITRAG 
1022 
- 
1022 
EREF: 
2131687765 
OB-91450790 
MREF: 
4642066869000001 
CRED: 
DE81KBS00000034886 
IBAN: 
DE2 
4300500000001050541 
BIC: 
WELADEDDXXX 
ABWA: 
Deutsche 
Rentenversicherung Knappschaft-Bahn-See</t>
  </si>
  <si>
    <t>28.10.2022</t>
  </si>
  <si>
    <t>UNTERHALTSKOSTEN 
01.11.2022 
Kleiderkammer 
EREF: UNTERHALTSKOSTEN 01.11.2022</t>
  </si>
  <si>
    <t>MINIJOB 
BACKSTUBE 
01.11.202 
EREF: MINIJOB BACKSTUBE 01.11.202</t>
  </si>
  <si>
    <t>02.11.2022</t>
  </si>
  <si>
    <t>03.11.2022</t>
  </si>
  <si>
    <t>Bechen/Kürten-Bechen/DE 
03.11.2022/12:34 
girocard 
GA 
37069125/00001073/00274637069125/0015847
018/1/1222 Karteninhaber Christa Küppers</t>
  </si>
  <si>
    <t>10.11.2022</t>
  </si>
  <si>
    <t>C6063239 
U512884849 
B594363943 
handyvertrag.de 
EREF: 
WGKOVXPMJQIHQIOY 
MREF: 
FFF6DB2DABF1D51E45EDF7B062C 
CRED: 
DE40ZZZ00000206926 
IBAN: 
DE8 9506400150233322700 BIC: COBADEFFXXX</t>
  </si>
  <si>
    <t>11.11.2022</t>
  </si>
  <si>
    <t>Bechen/Kürten-Bechen/DE 
11.11.2022/09:55 
girocard 
GA 
37069125/00001073/00404537069125/0015847
018/1/1226 Karteninhaber Christa Küppers</t>
  </si>
  <si>
    <t>16.11.2022</t>
  </si>
  <si>
    <t>Festnetz 
Vertragskonto 
5622561950 
RG 
7285168013/07.11.2022 
EREF: 
Zahlbeleg 
380235062534 
MREF: 
DE000201000200000000000000012307990 
CRED: 
DE93 
ZZZ00000078611 
IBAN: 
DE08250100300000289304 BIC: PBNKDEFFXXX</t>
  </si>
  <si>
    <t>8577.9184.6801 
Auszahlung 
VR18821 
EREF: 8ac9a4a8845bec2d01847a1800370db0</t>
  </si>
  <si>
    <t>VR Payment GmbH</t>
  </si>
  <si>
    <t>17.11.2022</t>
  </si>
  <si>
    <t>VOLKSBANK 
BERG 
Bechen/Kürten-Bechen/DE 
17.11.2022/15:42 
girocard 
GA 
37069125/00001073/00496637069125/0015847
018/1/1226 Karteninhaber Christa Küppers</t>
  </si>
  <si>
    <t>25.11.2022</t>
  </si>
  <si>
    <t>Entgelt 
fuer 
Echtzeit-Ueberweisung 
vom 
25.11.2022 
ueber 
840,00 
Euro 0,29 EUR SEPA Echtzeitueberweisung</t>
  </si>
  <si>
    <t>Kaution 
Heiderjansfeld 
25 
/ 
Bieliaiev 
TAN: 
579137 
IBAN: 
DE67370626003610986012 BIC: GENODED1PAF</t>
  </si>
  <si>
    <t>Peter Borschbach</t>
  </si>
  <si>
    <t>28.11.2022</t>
  </si>
  <si>
    <t>6672112445 
OB-91450790 
EUR 
99,76. 
BEITRAG 
1122 
- 
1122 
EREF: 
6672112445 
OB-91450790 
MREF: 
4642066869000001 
CRED: 
DE81KBS00000034886 
IBAN: 
DE2 
4300500000001050541 
BIC: 
WELADEDDXXX 
ABWA: 
Deutsche 
Rentenversicherung Knappschaft-Bahn-See</t>
  </si>
  <si>
    <t>30.11.2022</t>
  </si>
  <si>
    <t>1023766120979 
PP.6041.PP 
. 
Buhl 
Data 
Service, 
Ihr 
Einkauf 
bei 
Buhl 
Data 
Service 
EREF: 
1023766120979 
MREF: 
4G7J2252QYQJJ 
CRED: 
LU96ZZZ0000000 
000000000058 
IBAN: LU27999000135104200E BIC: PPLXLUL2</t>
  </si>
  <si>
    <t>PayPal Europe S.a.r.l. et Cie S.C.A</t>
  </si>
  <si>
    <t>VOLKSBANK 
BERG 
Bechen/Kürten-Bechen/DE 
30.11.2022/08:32 
girocard 
GA 
37069125/00001073/00679937069125/0015847
018/1/1226 Karteninhaber Christa Küppers</t>
  </si>
  <si>
    <t>VOLKSBANK 
BERG 
Bechen/Kürten-Bechen/DE 
30.11.2022/08:33 
girocard 
GA 
37069125/00001073/00680137069125/0015847
018/1/1226 Karteninhaber Christa Küppers</t>
  </si>
  <si>
    <t>01.12.2022</t>
  </si>
  <si>
    <t>Rechnung 
RDE-747550 
(3 
Notebooks) 
TAN: 
118545 
IBAN: 
DE49360501050002902997 BIC: SPESDE3EXXX</t>
  </si>
  <si>
    <t>AfB gemeinnützige GmbH</t>
  </si>
  <si>
    <t>05.12.2022</t>
  </si>
  <si>
    <t>Erstattung 
Airtable 
Kosten 
2022 
IBAN: 
DE19370691250020967005 BIC: GENODED1RKO</t>
  </si>
  <si>
    <t>Paul Mundy</t>
  </si>
  <si>
    <t>Erstattung 
Auslagen 
fuer 
Zink 
IBAN: 
DE19370691250020967005 BIC: GENODED1RKO</t>
  </si>
  <si>
    <t>n/a</t>
  </si>
  <si>
    <t>Evelyn Mathias</t>
  </si>
  <si>
    <t>Erstattung 
Auslage 
fuer 
Zink 
Laptop 
IBAN: 
DE61660908000009189793 BIC: GENODE61BBB</t>
  </si>
  <si>
    <t>Christa Kueppers</t>
  </si>
  <si>
    <t>08.12.2022</t>
  </si>
  <si>
    <t>VOLKSBANK 
BERG 
Bechen/Kürten-Bechen/DE 
08.12.2022/10:00 
girocard 
GA 
37069125/00001073/00832437069125/0015847
018/1/1226 Karteninhaber Christa Küppers</t>
  </si>
  <si>
    <t>C6063239 
U519399234 
B599586196 
handyvertrag.de 
EREF: 
RFXBVAQLBIYPPCRF 
MREF: 
FFF6DB2DABF1D51E45EDF7B062C 
CRED: 
DE40ZZZ00000206926 
IBAN: 
DE8 9506400150233322700 BIC: COBADEFFXXX</t>
  </si>
  <si>
    <t>09.12.2022</t>
  </si>
  <si>
    <t>Auslagen 
Kleiderkammer 
November 
TAN: 
986797 
IBAN: 
DE61660908000009189793 BIC: GENODE61BBB</t>
  </si>
  <si>
    <t>Auslagen 
Kleiderkammer 
Oktober 
TAN: 
757372 
IBAN: 
DE61660908000009189793 BIC: GENODE61BBB</t>
  </si>
  <si>
    <t>12.12.2022</t>
  </si>
  <si>
    <t>VOLKSBANK 
BERG 
Bechen/Kürten-Bechen/DE 
10.12.2022/10:44 
girocard 
GA 
37069125/00001073/00869537069125/0015847
018/1/1226 Karteninhaber Christa Küppers</t>
  </si>
  <si>
    <t>13.12.2022</t>
  </si>
  <si>
    <t>1024025919412 
PP.6041.PP 
. 
ELEMENTOR 
LTD, 
Ihr 
Einkauf 
bei 
ELEMENTOR 
LTD 
EREF: 
1024025919412 
MREF: 
4G7J2252QYQJJ 
CRED: 
LU96ZZZ000000000000000 
0058 
IBAN: LU27999000135104200E BIC: PPLXLUL2</t>
  </si>
  <si>
    <t>Ungeklärt $$$</t>
  </si>
  <si>
    <t>Ruckzahlung 
Kaution 
Illia 
Biliaiev, Heiderjansfelderstrase, Kurten</t>
  </si>
  <si>
    <t>Oberkotter, Peter und Birgit</t>
  </si>
  <si>
    <t>15.12.2022</t>
  </si>
  <si>
    <t>Festnetz 
Vertragskonto 
5622561950 
RG 
7301859128/06.12.2022 
EREF: 
Zahlbeleg 
372975338655 
MREF: 
DE000201000200000000000000012307990 
CRED: 
DE93 
ZZZ00000078611 
IBAN: 
DE75370800400232113001 BIC: DRESDEFF370</t>
  </si>
  <si>
    <t>UNTERSTUeTZUNG 
COMPUTERKURSE 
WLAN-Repeater 
EREF: UNTERSTUETZUNG COMPUTERKURSE</t>
  </si>
  <si>
    <t>16.12.2022</t>
  </si>
  <si>
    <t>Dr. Klaus und Heide Hammel</t>
  </si>
  <si>
    <t>ZUWENDUNG 
LT. 
REINERTRAGS- 
NACHWEIS 
VOM 30.11.2022 BEL.INT-NR 22051069</t>
  </si>
  <si>
    <t>Volksbank Berg eG</t>
  </si>
  <si>
    <t>22.12.2022</t>
  </si>
  <si>
    <t>VOLKSBANK 
BERG 
Bechen/Kürten-Bechen/DE 
22.12.2022/10:46 
girocard 
GA 
37069125/00001073/01079737069125/0015847
018/1/1226 Karteninhaber Christa Küppers</t>
  </si>
  <si>
    <t>27.12.2022</t>
  </si>
  <si>
    <t>Mitgliedsbeitrag 2022 Mommer</t>
  </si>
  <si>
    <t>28.12.2022</t>
  </si>
  <si>
    <t>4672319469 
OB-91450790 
EUR 
99,76. 
BEITRAG 
1222 
- 
1222 
EREF: 
4672319469 
OB-91450790 
MREF: 
4642066869000001 
CRED: 
DE81KBS00000034886 
IBAN: 
DE2 
4300500000001050541 
BIC: 
WELADEDDXXX 
ABWA: 
Deutsche 
Rentenversicherung Knappschaft-Bahn-See</t>
  </si>
  <si>
    <t>29.12.2022</t>
  </si>
  <si>
    <t>Spende 
für 
Lebensmitteleinkauf 
TAN: 
966401 
IBAN: 
DE12370691250012684010 BIC: GENODED1RKO</t>
  </si>
  <si>
    <t>Spende an Dritte</t>
  </si>
  <si>
    <t>Kürtener Tafel e.V.</t>
  </si>
  <si>
    <t>Rein</t>
  </si>
  <si>
    <t>Raus</t>
  </si>
  <si>
    <t>Saldo rein raus</t>
  </si>
  <si>
    <t>Kontostand Ende</t>
  </si>
  <si>
    <t>Kontostand Anfang</t>
  </si>
  <si>
    <t xml:space="preserve">   </t>
  </si>
  <si>
    <t>Auslagen 
Eröffnungsfeier 
TAN: 
822689 
IBAN: 
DE42370400440278124300 BIC: COBADEFFXXX</t>
  </si>
  <si>
    <t>Druckerpartone 
und 
Namensschilder 
TAN: 
265076 
IBAN: 
DE42370400440278124300 BIC: COBADEFFXXX</t>
  </si>
  <si>
    <t>Rechnung 
3546 
TAN: 
665324 
IBAN: 
DE38370691252101201018 BIC: GENODED1RKO</t>
  </si>
  <si>
    <t>Rechnung 
3673 
TAN: 
693435 
IBAN: 
DE38370691252101201018 BIC: GENODED1RKO</t>
  </si>
  <si>
    <t>Fehlbuchung</t>
  </si>
  <si>
    <t>Auslagen 
Zinkstube 
1 
TAN: 
731979 
IBAN: 
DE61660908000009189793 BIC: GENODE61BBB</t>
  </si>
  <si>
    <t>Projekt</t>
  </si>
  <si>
    <t>Jahresabschluss 2022 von ZinK e.V.  Entwurf</t>
  </si>
  <si>
    <t>Einnahmen und Ausgaben 2021</t>
  </si>
  <si>
    <t>Einnahmen</t>
  </si>
  <si>
    <t>Ausgaben</t>
  </si>
  <si>
    <t>Saldo</t>
  </si>
  <si>
    <t>Spenden</t>
  </si>
  <si>
    <t>Nähmaschine</t>
  </si>
  <si>
    <t>Ungebunden</t>
  </si>
  <si>
    <t>Verwaltung</t>
  </si>
  <si>
    <t>Webseite</t>
  </si>
  <si>
    <t>Sonstiges</t>
  </si>
  <si>
    <t>Mietkaution etc</t>
  </si>
  <si>
    <t>Projekte</t>
  </si>
  <si>
    <t>Vermögensverwaltung</t>
  </si>
  <si>
    <t>Zinserträge / Dividenden</t>
  </si>
  <si>
    <t>Kontoführungsgebühren</t>
  </si>
  <si>
    <t>Vereinsvermoegen</t>
  </si>
  <si>
    <t>Differenz</t>
  </si>
  <si>
    <t>Konto</t>
  </si>
  <si>
    <t>01.01.2022</t>
  </si>
  <si>
    <t>Bank</t>
  </si>
  <si>
    <t>Paypal</t>
  </si>
  <si>
    <t>Summe</t>
  </si>
  <si>
    <t>31.12.2022</t>
  </si>
  <si>
    <t>Zuwendungen</t>
  </si>
  <si>
    <r>
      <rPr>
        <b/>
        <sz val="11"/>
        <color theme="1"/>
        <rFont val="Calibri"/>
        <family val="2"/>
        <scheme val="minor"/>
      </rPr>
      <t>Kleiderkammer</t>
    </r>
    <r>
      <rPr>
        <sz val="11"/>
        <color theme="1"/>
        <rFont val="Calibri"/>
        <family val="2"/>
        <scheme val="minor"/>
      </rPr>
      <t xml:space="preserve"> (Gemeinde, VR Bank und Erzbistum Köln)</t>
    </r>
  </si>
  <si>
    <r>
      <rPr>
        <b/>
        <sz val="11"/>
        <color theme="1"/>
        <rFont val="Calibri"/>
        <family val="2"/>
        <scheme val="minor"/>
      </rPr>
      <t>Backstube:</t>
    </r>
    <r>
      <rPr>
        <sz val="11"/>
        <color theme="1"/>
        <rFont val="Calibri"/>
        <family val="2"/>
        <scheme val="minor"/>
      </rPr>
      <t xml:space="preserve"> Unterhaltskosten, Einrichtung,  Miete (Gemeinde)</t>
    </r>
  </si>
  <si>
    <r>
      <rPr>
        <b/>
        <sz val="11"/>
        <color theme="1"/>
        <rFont val="Calibri"/>
        <family val="2"/>
        <scheme val="minor"/>
      </rPr>
      <t>Zinkstube:</t>
    </r>
    <r>
      <rPr>
        <sz val="11"/>
        <color theme="1"/>
        <rFont val="Calibri"/>
        <family val="2"/>
        <scheme val="minor"/>
      </rPr>
      <t xml:space="preserve"> Unterhaltskosten, Einrichtung,  Miete (Gemeinde) </t>
    </r>
  </si>
  <si>
    <r>
      <t xml:space="preserve"> </t>
    </r>
    <r>
      <rPr>
        <b/>
        <sz val="11"/>
        <color theme="1"/>
        <rFont val="Calibri"/>
        <family val="2"/>
        <scheme val="minor"/>
      </rPr>
      <t>Minijob</t>
    </r>
    <r>
      <rPr>
        <sz val="11"/>
        <color theme="1"/>
        <rFont val="Calibri"/>
        <family val="2"/>
        <scheme val="minor"/>
      </rPr>
      <t xml:space="preserve"> (Gemeinde)</t>
    </r>
  </si>
  <si>
    <t>Rücklagen Kleiderkammer</t>
  </si>
  <si>
    <t>Azubifond raus</t>
  </si>
  <si>
    <t>Gebunden: Nähmaschine</t>
  </si>
  <si>
    <r>
      <rPr>
        <b/>
        <sz val="11"/>
        <color theme="1"/>
        <rFont val="Calibri"/>
        <family val="2"/>
        <scheme val="minor"/>
      </rPr>
      <t>Minijob</t>
    </r>
    <r>
      <rPr>
        <sz val="11"/>
        <color theme="1"/>
        <rFont val="Calibri"/>
        <family val="2"/>
        <scheme val="minor"/>
      </rPr>
      <t xml:space="preserve"> (Gemeinde)</t>
    </r>
  </si>
  <si>
    <t>Backstube Miete raus</t>
  </si>
  <si>
    <t>Backstube Betrieb+Einrichtung raus</t>
  </si>
  <si>
    <t>Backstube Miete rein</t>
  </si>
  <si>
    <t>Darlehn raus</t>
  </si>
  <si>
    <t>Darlehehn rein</t>
  </si>
  <si>
    <t>Fehlbuchung rein</t>
  </si>
  <si>
    <t>Fehlbuchung raus</t>
  </si>
  <si>
    <t>Integration Computer raus</t>
  </si>
  <si>
    <t>Übertrag an Kasse</t>
  </si>
  <si>
    <t>Kleiderkammer Einrichtung etc. raus</t>
  </si>
  <si>
    <t>Kleiderkammer rein</t>
  </si>
  <si>
    <t>Kontogebuehren raus</t>
  </si>
  <si>
    <t>Minjob raus</t>
  </si>
  <si>
    <t>Mitgliedsbeitrage rein</t>
  </si>
  <si>
    <t>Spende raus</t>
  </si>
  <si>
    <t>Minijob Backstube rein</t>
  </si>
  <si>
    <t>Unterhaltskosten Kleiderkammer</t>
  </si>
  <si>
    <t>Backstube Betrieb+Einrichtung rein</t>
  </si>
  <si>
    <t>Spende ungebunden</t>
  </si>
  <si>
    <t>Zinkstube Betrieb+Einrichtung</t>
  </si>
  <si>
    <t>Miete Zinkstube</t>
  </si>
  <si>
    <t>Kleiderkammer Ruecklage</t>
  </si>
  <si>
    <t xml:space="preserve">Ungebunden </t>
  </si>
  <si>
    <r>
      <rPr>
        <b/>
        <sz val="11"/>
        <color theme="1"/>
        <rFont val="Calibri"/>
        <family val="2"/>
        <scheme val="minor"/>
      </rPr>
      <t>Backstube:</t>
    </r>
    <r>
      <rPr>
        <sz val="11"/>
        <color theme="1"/>
        <rFont val="Calibri"/>
        <family val="2"/>
        <scheme val="minor"/>
      </rPr>
      <t xml:space="preserve"> Unterhaltskosten, Einrichtung, Miete (Gemeinde)</t>
    </r>
  </si>
  <si>
    <r>
      <rPr>
        <b/>
        <sz val="11"/>
        <color theme="1"/>
        <rFont val="Calibri"/>
        <family val="2"/>
        <scheme val="minor"/>
      </rPr>
      <t>Zinkstube/Kleiderkammer:</t>
    </r>
    <r>
      <rPr>
        <sz val="11"/>
        <color theme="1"/>
        <rFont val="Calibri"/>
        <family val="2"/>
        <scheme val="minor"/>
      </rPr>
      <t xml:space="preserve"> Unterhaltskosten, Einrichtung, Miete (Gemeinde, VR Bank und Erzbistum Köln) </t>
    </r>
  </si>
  <si>
    <t>Sonstiges (Girocard, Software, Versandkosten, Vorstandsessen)</t>
  </si>
  <si>
    <t>Fehlbuchungen</t>
  </si>
  <si>
    <t>Vereinsgesamtergebnis 2022</t>
  </si>
  <si>
    <t>Ich habe Zinkstube und Kleiderkammer zusammengelegt, da sie 1. schwer trennbar waren und 2. die Einnahmen fuer die Kleiderkammer sonst uebermaessig hoch geworden waeren</t>
  </si>
  <si>
    <t>Das sind nur die Bareinnahmen der Kleiderkammer</t>
  </si>
  <si>
    <t>Vorstandsessen hier ok, oder wie sonst verbuchen? Und sollte es erwaehnt werden, oder gar nicht erwaehnen?</t>
  </si>
  <si>
    <t>Bemerkungen / Fragen an Rolf und Christa</t>
  </si>
  <si>
    <t>Name</t>
  </si>
  <si>
    <t>Gruppe</t>
  </si>
  <si>
    <t>E-Mail (priv.)</t>
  </si>
  <si>
    <t>E-Mail (gesch.)</t>
  </si>
  <si>
    <t>Telefon (priv.)</t>
  </si>
  <si>
    <t>Telefon (gesch.)</t>
  </si>
  <si>
    <t>Straße</t>
  </si>
  <si>
    <t>PLZ</t>
  </si>
  <si>
    <t>Stadt</t>
  </si>
  <si>
    <t>Bundesland</t>
  </si>
  <si>
    <t>Land</t>
  </si>
  <si>
    <t>Manfred Baetke</t>
  </si>
  <si>
    <t>Mitglieder</t>
  </si>
  <si>
    <t>Osterdeicher Weg 151b</t>
  </si>
  <si>
    <t>26553</t>
  </si>
  <si>
    <t>Dornum</t>
  </si>
  <si>
    <t>02207 7033851</t>
  </si>
  <si>
    <t>Gartenstraße 6</t>
  </si>
  <si>
    <t>51515</t>
  </si>
  <si>
    <t>Kürten</t>
  </si>
  <si>
    <t>Heide Hammel</t>
  </si>
  <si>
    <t>diehammels@gmx.de</t>
  </si>
  <si>
    <t>02268 901494</t>
  </si>
  <si>
    <t>Tiefskaule 13</t>
  </si>
  <si>
    <t>Editha Höller</t>
  </si>
  <si>
    <t>diehoellers@gmx.de</t>
  </si>
  <si>
    <t>02268 909777</t>
  </si>
  <si>
    <t>Bergstraße 17</t>
  </si>
  <si>
    <t>Claudia Hönscheid</t>
  </si>
  <si>
    <t>adelgundis7@gmx.de</t>
  </si>
  <si>
    <t>Untersteinbach 4</t>
  </si>
  <si>
    <t>51429</t>
  </si>
  <si>
    <t>Bergisch Gladbach</t>
  </si>
  <si>
    <t>Anastasia Keck-Agegee</t>
  </si>
  <si>
    <t>anastasia.keck01@gmail.com</t>
  </si>
  <si>
    <t>Habichtweg 18b</t>
  </si>
  <si>
    <t>Birgit Knoy</t>
  </si>
  <si>
    <t>bknoy@aol.com</t>
  </si>
  <si>
    <t>02268 80</t>
  </si>
  <si>
    <t>Dr.-Edith-Weyde-Straße 31</t>
  </si>
  <si>
    <t>christa@denkpulver.org</t>
  </si>
  <si>
    <t>02207 704683</t>
  </si>
  <si>
    <t>Neuensaaler Straße 38a</t>
  </si>
  <si>
    <t>rolf@stilllepost.de</t>
  </si>
  <si>
    <t>Deutschland</t>
  </si>
  <si>
    <t>Sabine  Maiwald</t>
  </si>
  <si>
    <t>02268 906693</t>
  </si>
  <si>
    <t>Zur Sülz 12</t>
  </si>
  <si>
    <t>NRW</t>
  </si>
  <si>
    <t>evelyn@mamud.com</t>
  </si>
  <si>
    <t>Müllenberg 5a</t>
  </si>
  <si>
    <t>regina.mommer@t-online.de</t>
  </si>
  <si>
    <t>02268 800437</t>
  </si>
  <si>
    <t>Märchenweg 15</t>
  </si>
  <si>
    <t>hm@hilger-mueller.de</t>
  </si>
  <si>
    <t>Pohler Bruch 6a</t>
  </si>
  <si>
    <t>Nordrhein-Westfalen</t>
  </si>
  <si>
    <t>paul@mamud.com</t>
  </si>
  <si>
    <t>Roswitha Schindler</t>
  </si>
  <si>
    <t>02268 6365</t>
  </si>
  <si>
    <t>Kölner Straße 151</t>
  </si>
  <si>
    <t>helga.seul@gmx.de</t>
  </si>
  <si>
    <t>Amselweg 8</t>
  </si>
  <si>
    <t>Monika Weber</t>
  </si>
  <si>
    <t>St.-Maternus-Eck 1b</t>
  </si>
  <si>
    <t>OK? Oder wie soll ich Spenden von Zink an Dritte verbuchen?</t>
  </si>
  <si>
    <t>Summe/Kategorie</t>
  </si>
  <si>
    <t xml:space="preserve">Backstube </t>
  </si>
  <si>
    <t>Integration</t>
  </si>
  <si>
    <t>Zinkstube /Kleiderkammer</t>
  </si>
  <si>
    <t>Total</t>
  </si>
  <si>
    <t>verschiedene Spender</t>
  </si>
  <si>
    <t>Gemeinde</t>
  </si>
  <si>
    <t>Aktivitäten</t>
  </si>
  <si>
    <t>Kleiderkammer: Rücklagen für Raumkosten</t>
  </si>
  <si>
    <t>Integration: Computer</t>
  </si>
  <si>
    <t>Azubifond: Zuschuss Führerschein</t>
  </si>
  <si>
    <t>Darlehen: Mietkaution etc</t>
  </si>
  <si>
    <t>Die Kosten hatte ich alle zusammengefasst, da die Gemeinde Unterhalt und Miete zusammen ueberwiesen hatte. Das gilt auch fuer die Gemeindezahlungen fuer Zinkstube/Kleiderkammer</t>
  </si>
  <si>
    <t>Eingang war 2020 oder 21</t>
  </si>
  <si>
    <t>Spende an Tafel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</si>
</sst>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[$€-1];\-#,##0.00\ [$€-1]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</font>
    <font>
      <b/>
      <sz val="11"/>
      <name val="Calibri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43" fontId="3" fillId="0" borderId="0" xfId="1" applyFont="1" applyAlignment="1"/>
    <xf numFmtId="43" fontId="0" fillId="0" borderId="0" xfId="1" applyFont="1" applyAlignment="1"/>
    <xf numFmtId="0" fontId="3" fillId="0" borderId="1" xfId="0" applyFont="1" applyBorder="1"/>
    <xf numFmtId="0" fontId="0" fillId="0" borderId="1" xfId="0" applyBorder="1"/>
    <xf numFmtId="43" fontId="0" fillId="0" borderId="0" xfId="1" applyFont="1"/>
    <xf numFmtId="43" fontId="2" fillId="0" borderId="0" xfId="1" applyFont="1" applyAlignment="1"/>
    <xf numFmtId="43" fontId="4" fillId="0" borderId="0" xfId="1" applyFont="1" applyAlignment="1"/>
    <xf numFmtId="43" fontId="0" fillId="0" borderId="0" xfId="0" applyNumberFormat="1"/>
    <xf numFmtId="0" fontId="0" fillId="0" borderId="0" xfId="0" applyAlignment="1">
      <alignment wrapText="1"/>
    </xf>
    <xf numFmtId="14" fontId="0" fillId="0" borderId="0" xfId="0" applyNumberFormat="1"/>
    <xf numFmtId="0" fontId="4" fillId="0" borderId="0" xfId="0" applyFont="1"/>
    <xf numFmtId="0" fontId="2" fillId="0" borderId="0" xfId="0" applyFont="1"/>
    <xf numFmtId="43" fontId="2" fillId="0" borderId="0" xfId="0" applyNumberFormat="1" applyFont="1"/>
    <xf numFmtId="0" fontId="5" fillId="0" borderId="0" xfId="0" applyFont="1" applyAlignment="1">
      <alignment vertical="top"/>
    </xf>
    <xf numFmtId="0" fontId="2" fillId="0" borderId="0" xfId="0" applyFont="1" applyAlignment="1">
      <alignment vertical="top"/>
    </xf>
    <xf numFmtId="43" fontId="2" fillId="0" borderId="0" xfId="1" applyFont="1" applyAlignment="1">
      <alignment vertical="top"/>
    </xf>
    <xf numFmtId="0" fontId="0" fillId="0" borderId="0" xfId="0" applyAlignment="1">
      <alignment vertical="top"/>
    </xf>
    <xf numFmtId="43" fontId="0" fillId="0" borderId="0" xfId="1" applyFont="1" applyAlignment="1">
      <alignment vertical="top"/>
    </xf>
    <xf numFmtId="0" fontId="6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0" fontId="2" fillId="0" borderId="2" xfId="0" applyFont="1" applyBorder="1" applyAlignment="1">
      <alignment vertical="top"/>
    </xf>
    <xf numFmtId="43" fontId="2" fillId="0" borderId="2" xfId="1" applyFont="1" applyBorder="1" applyAlignment="1">
      <alignment vertical="top"/>
    </xf>
    <xf numFmtId="164" fontId="0" fillId="0" borderId="2" xfId="1" applyNumberFormat="1" applyFont="1" applyBorder="1" applyAlignment="1">
      <alignment vertical="top"/>
    </xf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left" vertical="top" indent="4"/>
    </xf>
    <xf numFmtId="164" fontId="6" fillId="0" borderId="2" xfId="1" applyNumberFormat="1" applyFont="1" applyBorder="1" applyAlignment="1">
      <alignment vertical="top"/>
    </xf>
    <xf numFmtId="164" fontId="6" fillId="0" borderId="0" xfId="1" applyNumberFormat="1" applyFont="1" applyBorder="1" applyAlignment="1">
      <alignment vertical="top"/>
    </xf>
    <xf numFmtId="0" fontId="2" fillId="0" borderId="2" xfId="0" applyFont="1" applyBorder="1" applyAlignment="1">
      <alignment horizontal="right" vertical="top"/>
    </xf>
    <xf numFmtId="164" fontId="0" fillId="0" borderId="0" xfId="0" applyNumberFormat="1"/>
    <xf numFmtId="0" fontId="7" fillId="0" borderId="0" xfId="0" applyFont="1"/>
    <xf numFmtId="43" fontId="7" fillId="0" borderId="0" xfId="1" applyFont="1"/>
    <xf numFmtId="164" fontId="0" fillId="0" borderId="2" xfId="1" applyNumberFormat="1" applyFont="1" applyFill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0" fillId="0" borderId="2" xfId="0" applyBorder="1" applyAlignment="1">
      <alignment horizontal="left" vertical="top"/>
    </xf>
    <xf numFmtId="0" fontId="2" fillId="0" borderId="1" xfId="0" applyFont="1" applyBorder="1"/>
    <xf numFmtId="0" fontId="2" fillId="0" borderId="0" xfId="0" applyFont="1" applyAlignment="1">
      <alignment wrapText="1"/>
    </xf>
    <xf numFmtId="164" fontId="8" fillId="0" borderId="2" xfId="1" applyNumberFormat="1" applyFont="1" applyFill="1" applyBorder="1" applyAlignment="1">
      <alignment vertical="top"/>
    </xf>
    <xf numFmtId="164" fontId="8" fillId="0" borderId="2" xfId="1" applyNumberFormat="1" applyFont="1" applyBorder="1" applyAlignment="1">
      <alignment vertical="top"/>
    </xf>
    <xf numFmtId="164" fontId="7" fillId="0" borderId="0" xfId="0" applyNumberFormat="1" applyFont="1"/>
    <xf numFmtId="0" fontId="2" fillId="0" borderId="0" xfId="0" applyFont="1" applyAlignment="1">
      <alignment horizontal="right"/>
    </xf>
    <xf numFmtId="43" fontId="2" fillId="0" borderId="1" xfId="0" applyNumberFormat="1" applyFont="1" applyBorder="1"/>
    <xf numFmtId="43" fontId="2" fillId="0" borderId="0" xfId="1" applyFont="1" applyBorder="1"/>
    <xf numFmtId="43" fontId="2" fillId="0" borderId="1" xfId="1" applyFont="1" applyBorder="1"/>
    <xf numFmtId="0" fontId="2" fillId="0" borderId="0" xfId="0" applyFont="1" applyAlignment="1">
      <alignment horizontal="left"/>
    </xf>
    <xf numFmtId="0" fontId="0" fillId="0" borderId="3" xfId="0" applyBorder="1"/>
    <xf numFmtId="43" fontId="0" fillId="0" borderId="3" xfId="1" applyFont="1" applyBorder="1"/>
    <xf numFmtId="0" fontId="2" fillId="0" borderId="4" xfId="0" applyFont="1" applyBorder="1"/>
    <xf numFmtId="0" fontId="2" fillId="0" borderId="3" xfId="0" applyFont="1" applyBorder="1"/>
    <xf numFmtId="43" fontId="2" fillId="0" borderId="4" xfId="0" applyNumberFormat="1" applyFont="1" applyBorder="1"/>
    <xf numFmtId="43" fontId="2" fillId="0" borderId="3" xfId="0" applyNumberFormat="1" applyFont="1" applyBorder="1"/>
    <xf numFmtId="0" fontId="2" fillId="0" borderId="3" xfId="0" applyFont="1" applyBorder="1" applyAlignment="1">
      <alignment horizontal="right"/>
    </xf>
    <xf numFmtId="43" fontId="0" fillId="0" borderId="0" xfId="1" applyFont="1" applyBorder="1"/>
    <xf numFmtId="43" fontId="2" fillId="0" borderId="3" xfId="1" applyFont="1" applyBorder="1"/>
    <xf numFmtId="0" fontId="2" fillId="0" borderId="5" xfId="0" applyFont="1" applyBorder="1"/>
    <xf numFmtId="0" fontId="0" fillId="0" borderId="2" xfId="0" applyBorder="1" applyAlignment="1">
      <alignment horizontal="right" vertical="top"/>
    </xf>
    <xf numFmtId="0" fontId="0" fillId="0" borderId="0" xfId="0" applyAlignment="1">
      <alignment horizontal="right"/>
    </xf>
    <xf numFmtId="0" fontId="0" fillId="0" borderId="6" xfId="0" applyBorder="1" applyAlignment="1">
      <alignment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AE11A-657F-4993-B856-487121E788E8}">
  <dimension ref="A1:J51"/>
  <sheetViews>
    <sheetView tabSelected="1" topLeftCell="A3" workbookViewId="0">
      <selection activeCell="H9" sqref="H9"/>
    </sheetView>
  </sheetViews>
  <sheetFormatPr defaultRowHeight="14.4" x14ac:dyDescent="0.3"/>
  <cols>
    <col min="1" max="1" width="19.77734375" customWidth="1"/>
    <col min="2" max="2" width="29.21875" customWidth="1"/>
    <col min="3" max="3" width="13.6640625" bestFit="1" customWidth="1"/>
    <col min="4" max="4" width="14.44140625" bestFit="1" customWidth="1"/>
    <col min="5" max="5" width="15.5546875" customWidth="1"/>
    <col min="6" max="6" width="48.33203125" customWidth="1"/>
    <col min="8" max="8" width="11.109375" bestFit="1" customWidth="1"/>
    <col min="9" max="9" width="10.21875" bestFit="1" customWidth="1"/>
  </cols>
  <sheetData>
    <row r="1" spans="1:10" ht="21" x14ac:dyDescent="0.3">
      <c r="A1" s="15" t="s">
        <v>313</v>
      </c>
      <c r="B1" s="16"/>
      <c r="C1" s="16"/>
      <c r="D1" s="16"/>
      <c r="E1" s="17"/>
      <c r="I1" s="13"/>
      <c r="J1" s="13"/>
    </row>
    <row r="2" spans="1:10" x14ac:dyDescent="0.3">
      <c r="A2" s="18"/>
      <c r="B2" s="18"/>
      <c r="C2" s="18"/>
      <c r="D2" s="18"/>
      <c r="E2" s="19"/>
      <c r="I2" s="32"/>
      <c r="J2" s="33"/>
    </row>
    <row r="3" spans="1:10" ht="18" x14ac:dyDescent="0.3">
      <c r="A3" s="20" t="s">
        <v>314</v>
      </c>
      <c r="B3" s="21"/>
      <c r="C3" s="22" t="s">
        <v>315</v>
      </c>
      <c r="D3" s="23" t="s">
        <v>316</v>
      </c>
      <c r="E3" s="22" t="s">
        <v>317</v>
      </c>
      <c r="F3" s="13" t="s">
        <v>377</v>
      </c>
      <c r="I3" s="32"/>
      <c r="J3" s="33"/>
    </row>
    <row r="4" spans="1:10" x14ac:dyDescent="0.3">
      <c r="A4" s="22" t="s">
        <v>36</v>
      </c>
      <c r="B4" s="22"/>
      <c r="C4" s="34">
        <f>'Sortiert ausfuehrlich'!H135</f>
        <v>750</v>
      </c>
      <c r="D4" s="34"/>
      <c r="E4" s="34"/>
      <c r="I4" s="32"/>
      <c r="J4" s="33"/>
    </row>
    <row r="5" spans="1:10" x14ac:dyDescent="0.3">
      <c r="A5" s="22"/>
      <c r="B5" s="21"/>
      <c r="C5" s="34"/>
      <c r="D5" s="34"/>
      <c r="E5" s="34"/>
      <c r="I5" s="32"/>
      <c r="J5" s="33"/>
    </row>
    <row r="6" spans="1:10" x14ac:dyDescent="0.3">
      <c r="A6" s="22" t="s">
        <v>318</v>
      </c>
      <c r="B6" s="21" t="s">
        <v>344</v>
      </c>
      <c r="C6" s="34"/>
      <c r="D6" s="34">
        <v>-300</v>
      </c>
      <c r="E6" s="34"/>
      <c r="F6" t="s">
        <v>457</v>
      </c>
      <c r="I6" s="32"/>
      <c r="J6" s="33"/>
    </row>
    <row r="7" spans="1:10" x14ac:dyDescent="0.3">
      <c r="A7" s="22"/>
      <c r="B7" s="21" t="s">
        <v>368</v>
      </c>
      <c r="C7" s="34">
        <f>'Sortiert ausfuehrlich'!H175</f>
        <v>270</v>
      </c>
      <c r="D7" s="34"/>
      <c r="E7" s="34"/>
      <c r="I7" s="32"/>
      <c r="J7" s="33"/>
    </row>
    <row r="8" spans="1:10" x14ac:dyDescent="0.3">
      <c r="A8" s="22"/>
      <c r="B8" s="21"/>
      <c r="C8" s="34"/>
      <c r="D8" s="34"/>
      <c r="E8" s="34"/>
      <c r="I8" s="32"/>
      <c r="J8" s="33"/>
    </row>
    <row r="9" spans="1:10" ht="57.6" x14ac:dyDescent="0.3">
      <c r="A9" s="35" t="s">
        <v>337</v>
      </c>
      <c r="B9" s="25" t="s">
        <v>369</v>
      </c>
      <c r="C9" s="34">
        <f>'Sortiert ausfuehrlich'!H32+'Sortiert ausfuehrlich'!H171</f>
        <v>7151.99</v>
      </c>
      <c r="D9" s="34">
        <f>'Sortiert ausfuehrlich'!H20+'Sortiert ausfuehrlich'!H33</f>
        <v>-4263.51</v>
      </c>
      <c r="E9" s="34"/>
      <c r="F9" s="10" t="s">
        <v>456</v>
      </c>
      <c r="H9" s="31"/>
      <c r="I9" s="32"/>
      <c r="J9" s="33"/>
    </row>
    <row r="10" spans="1:10" ht="57.6" x14ac:dyDescent="0.3">
      <c r="A10" s="22"/>
      <c r="B10" s="25" t="s">
        <v>370</v>
      </c>
      <c r="C10" s="34">
        <f>'Sortiert ausfuehrlich'!H90+'Sortiert ausfuehrlich'!H157</f>
        <v>15000</v>
      </c>
      <c r="D10" s="34">
        <f>'Sortiert ausfuehrlich'!H67+'Sortiert ausfuehrlich'!H201+'Sortiert ausfuehrlich'!H209</f>
        <v>-11531.83</v>
      </c>
      <c r="E10" s="34"/>
      <c r="F10" s="10" t="s">
        <v>374</v>
      </c>
      <c r="H10" s="31"/>
      <c r="I10" s="32"/>
      <c r="J10" s="33"/>
    </row>
    <row r="11" spans="1:10" x14ac:dyDescent="0.3">
      <c r="A11" s="22"/>
      <c r="B11" s="25" t="s">
        <v>345</v>
      </c>
      <c r="C11" s="34">
        <f>'Sortiert ausfuehrlich'!H151</f>
        <v>4125</v>
      </c>
      <c r="D11" s="34">
        <f>'Sortiert ausfuehrlich'!H120</f>
        <v>-4587.7099999999982</v>
      </c>
      <c r="E11" s="34"/>
      <c r="H11" s="31"/>
      <c r="I11" s="41"/>
      <c r="J11" s="33"/>
    </row>
    <row r="12" spans="1:10" x14ac:dyDescent="0.3">
      <c r="B12" s="21"/>
      <c r="C12" s="34"/>
      <c r="D12" s="34"/>
      <c r="E12" s="34"/>
      <c r="I12" s="32"/>
      <c r="J12" s="34"/>
    </row>
    <row r="13" spans="1:10" ht="28.8" x14ac:dyDescent="0.3">
      <c r="A13" s="22" t="s">
        <v>451</v>
      </c>
      <c r="B13" s="25" t="s">
        <v>452</v>
      </c>
      <c r="C13" s="34">
        <f>'Sortiert ausfuehrlich'!H84</f>
        <v>3665</v>
      </c>
      <c r="D13" s="34"/>
      <c r="E13" s="34"/>
      <c r="F13" t="s">
        <v>375</v>
      </c>
      <c r="I13" s="32"/>
      <c r="J13" s="33"/>
    </row>
    <row r="14" spans="1:10" x14ac:dyDescent="0.3">
      <c r="A14" s="57"/>
      <c r="B14" s="21" t="s">
        <v>453</v>
      </c>
      <c r="C14" s="34">
        <f>'Sortiert ausfuehrlich'!H160</f>
        <v>1000</v>
      </c>
      <c r="D14" s="34">
        <f>'Sortiert ausfuehrlich'!H54</f>
        <v>-1064.6500000000001</v>
      </c>
      <c r="E14" s="34"/>
      <c r="I14" s="32"/>
      <c r="J14" s="33"/>
    </row>
    <row r="15" spans="1:10" x14ac:dyDescent="0.3">
      <c r="A15" s="57"/>
      <c r="B15" s="59" t="s">
        <v>454</v>
      </c>
      <c r="D15" s="34">
        <f>'Sortiert ausfuehrlich'!G2</f>
        <v>-300</v>
      </c>
      <c r="E15" s="34"/>
      <c r="I15" s="32"/>
      <c r="J15" s="33"/>
    </row>
    <row r="16" spans="1:10" x14ac:dyDescent="0.3">
      <c r="A16" s="58"/>
      <c r="B16" s="25" t="s">
        <v>455</v>
      </c>
      <c r="C16" s="34">
        <f>'Sortiert ausfuehrlich'!H41</f>
        <v>1140</v>
      </c>
      <c r="D16" s="34">
        <f>'Sortiert ausfuehrlich'!H40</f>
        <v>-840</v>
      </c>
      <c r="E16" s="34"/>
      <c r="I16" s="32"/>
      <c r="J16" s="33"/>
    </row>
    <row r="17" spans="1:10" x14ac:dyDescent="0.3">
      <c r="A17" s="22"/>
      <c r="B17" s="21" t="s">
        <v>458</v>
      </c>
      <c r="C17" s="34"/>
      <c r="D17" s="34">
        <f>'Sortiert ausfuehrlich'!G137</f>
        <v>-800</v>
      </c>
      <c r="E17" s="34"/>
      <c r="F17" t="s">
        <v>443</v>
      </c>
      <c r="I17" s="32"/>
      <c r="J17" s="33"/>
    </row>
    <row r="18" spans="1:10" x14ac:dyDescent="0.3">
      <c r="A18" s="22"/>
      <c r="B18" s="21"/>
      <c r="C18" s="34"/>
      <c r="D18" s="34"/>
      <c r="E18" s="34"/>
      <c r="I18" s="32"/>
      <c r="J18" s="33"/>
    </row>
    <row r="19" spans="1:10" x14ac:dyDescent="0.3">
      <c r="A19" s="22" t="s">
        <v>321</v>
      </c>
      <c r="B19" s="21" t="s">
        <v>322</v>
      </c>
      <c r="C19" s="34"/>
      <c r="D19" s="34">
        <f>'Sortiert ausfuehrlich'!H184</f>
        <v>-96</v>
      </c>
      <c r="E19" s="34"/>
      <c r="I19" s="32"/>
      <c r="J19" s="33"/>
    </row>
    <row r="20" spans="1:10" ht="28.8" x14ac:dyDescent="0.3">
      <c r="A20" s="22"/>
      <c r="B20" s="25" t="s">
        <v>371</v>
      </c>
      <c r="C20" s="34"/>
      <c r="D20" s="34">
        <f>'Sortiert ausfuehrlich'!H180</f>
        <v>-196.13</v>
      </c>
      <c r="E20" s="34"/>
      <c r="F20" s="10" t="s">
        <v>376</v>
      </c>
      <c r="I20" s="32"/>
      <c r="J20" s="33"/>
    </row>
    <row r="21" spans="1:10" x14ac:dyDescent="0.3">
      <c r="A21" s="22"/>
      <c r="B21" s="25" t="s">
        <v>372</v>
      </c>
      <c r="C21" s="34">
        <f>'Sortiert ausfuehrlich'!H46</f>
        <v>400</v>
      </c>
      <c r="D21" s="34">
        <f>'Sortiert ausfuehrlich'!H47</f>
        <v>-458.5</v>
      </c>
      <c r="E21" s="34"/>
      <c r="I21" s="32"/>
      <c r="J21" s="33"/>
    </row>
    <row r="22" spans="1:10" x14ac:dyDescent="0.3">
      <c r="A22" s="22"/>
      <c r="B22" s="27"/>
      <c r="C22" s="34"/>
      <c r="D22" s="34"/>
      <c r="E22" s="34"/>
    </row>
    <row r="23" spans="1:10" x14ac:dyDescent="0.3">
      <c r="A23" s="22" t="s">
        <v>326</v>
      </c>
      <c r="B23" s="21" t="s">
        <v>327</v>
      </c>
      <c r="C23" s="34">
        <v>0</v>
      </c>
      <c r="D23" s="34"/>
      <c r="E23" s="34"/>
    </row>
    <row r="24" spans="1:10" x14ac:dyDescent="0.3">
      <c r="A24" s="22"/>
      <c r="B24" s="21" t="s">
        <v>328</v>
      </c>
      <c r="C24" s="34"/>
      <c r="D24" s="34">
        <f>'Sortiert ausfuehrlich'!H93</f>
        <v>-0.28999999999999998</v>
      </c>
      <c r="E24" s="34"/>
    </row>
    <row r="25" spans="1:10" ht="18" x14ac:dyDescent="0.3">
      <c r="A25" s="20" t="s">
        <v>373</v>
      </c>
      <c r="B25" s="22"/>
      <c r="C25" s="39">
        <f>SUM(C4:C24)</f>
        <v>33501.99</v>
      </c>
      <c r="D25" s="39">
        <f>SUM(D4:D24)</f>
        <v>-24438.620000000003</v>
      </c>
      <c r="E25" s="28">
        <f>C25+D25</f>
        <v>9063.3699999999953</v>
      </c>
    </row>
    <row r="26" spans="1:10" ht="18" x14ac:dyDescent="0.3">
      <c r="A26" s="18"/>
      <c r="B26" s="16"/>
      <c r="C26" s="29"/>
      <c r="D26" s="29"/>
      <c r="E26" s="29"/>
      <c r="F26" s="31"/>
      <c r="I26" s="32"/>
      <c r="J26" s="33"/>
    </row>
    <row r="27" spans="1:10" ht="18" x14ac:dyDescent="0.3">
      <c r="A27" s="18"/>
      <c r="B27" s="16"/>
      <c r="C27" s="29"/>
      <c r="D27" s="29"/>
      <c r="E27" s="29"/>
      <c r="I27" s="32"/>
      <c r="J27" s="33"/>
    </row>
    <row r="28" spans="1:10" ht="18" x14ac:dyDescent="0.3">
      <c r="A28" s="20" t="s">
        <v>329</v>
      </c>
      <c r="B28" s="22"/>
      <c r="C28" s="22" t="s">
        <v>317</v>
      </c>
      <c r="D28" s="23" t="s">
        <v>317</v>
      </c>
      <c r="E28" s="22" t="s">
        <v>330</v>
      </c>
    </row>
    <row r="29" spans="1:10" x14ac:dyDescent="0.3">
      <c r="A29" s="22" t="s">
        <v>331</v>
      </c>
      <c r="B29" s="21"/>
      <c r="C29" s="30" t="s">
        <v>332</v>
      </c>
      <c r="D29" s="30" t="s">
        <v>336</v>
      </c>
      <c r="E29" s="21"/>
    </row>
    <row r="30" spans="1:10" x14ac:dyDescent="0.3">
      <c r="A30" s="21" t="s">
        <v>333</v>
      </c>
      <c r="B30" s="21"/>
      <c r="C30" s="24">
        <v>6244.19</v>
      </c>
      <c r="D30" s="24">
        <v>15357.56</v>
      </c>
      <c r="E30" s="24">
        <f>D30-C30</f>
        <v>9113.369999999999</v>
      </c>
    </row>
    <row r="31" spans="1:10" x14ac:dyDescent="0.3">
      <c r="A31" s="21" t="s">
        <v>84</v>
      </c>
      <c r="B31" s="21"/>
      <c r="C31" s="24">
        <v>77.300000000000011</v>
      </c>
      <c r="D31" s="24">
        <f>C31+250-300</f>
        <v>27.300000000000011</v>
      </c>
      <c r="E31" s="24">
        <f t="shared" ref="E31" si="0">D31-C31</f>
        <v>-50</v>
      </c>
    </row>
    <row r="32" spans="1:10" x14ac:dyDescent="0.3">
      <c r="A32" s="21" t="s">
        <v>334</v>
      </c>
      <c r="B32" s="21"/>
      <c r="C32" s="24">
        <v>51</v>
      </c>
      <c r="D32" s="24">
        <v>51</v>
      </c>
      <c r="E32" s="24">
        <f>D32-C32</f>
        <v>0</v>
      </c>
    </row>
    <row r="33" spans="1:6" ht="18" x14ac:dyDescent="0.3">
      <c r="A33" s="20" t="s">
        <v>335</v>
      </c>
      <c r="B33" s="21"/>
      <c r="C33" s="40">
        <f>SUM(C30:C32)</f>
        <v>6372.49</v>
      </c>
      <c r="D33" s="40">
        <f>SUM(D30:D32)</f>
        <v>15435.859999999999</v>
      </c>
      <c r="E33" s="28">
        <f>SUM(E30:E32)</f>
        <v>9063.369999999999</v>
      </c>
    </row>
    <row r="34" spans="1:6" x14ac:dyDescent="0.3">
      <c r="F34" s="31"/>
    </row>
    <row r="51" spans="6:6" x14ac:dyDescent="0.3">
      <c r="F51" s="3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6FB24-A0F7-42D3-A344-9DF653BE9443}">
  <dimension ref="A1:H164"/>
  <sheetViews>
    <sheetView zoomScale="98" zoomScaleNormal="98" workbookViewId="0">
      <selection activeCell="B117" sqref="B117"/>
    </sheetView>
  </sheetViews>
  <sheetFormatPr defaultRowHeight="14.4" x14ac:dyDescent="0.3"/>
  <cols>
    <col min="1" max="1" width="13" customWidth="1"/>
    <col min="2" max="2" width="35.44140625" customWidth="1"/>
    <col min="3" max="3" width="27" customWidth="1"/>
    <col min="4" max="4" width="39.109375" customWidth="1"/>
    <col min="5" max="6" width="11" style="3" customWidth="1"/>
    <col min="7" max="7" width="13" style="3" customWidth="1"/>
    <col min="8" max="8" width="11.21875" customWidth="1"/>
  </cols>
  <sheetData>
    <row r="1" spans="1:8" x14ac:dyDescent="0.3">
      <c r="A1" s="1" t="s">
        <v>0</v>
      </c>
      <c r="B1" s="1" t="s">
        <v>1</v>
      </c>
      <c r="C1" s="4" t="s">
        <v>2</v>
      </c>
      <c r="D1" s="1" t="s">
        <v>3</v>
      </c>
      <c r="E1" s="8" t="s">
        <v>300</v>
      </c>
      <c r="F1" s="8" t="s">
        <v>301</v>
      </c>
      <c r="G1" s="2" t="s">
        <v>5</v>
      </c>
    </row>
    <row r="2" spans="1:8" x14ac:dyDescent="0.3">
      <c r="C2" s="5"/>
      <c r="E2" s="7"/>
      <c r="F2" s="7"/>
      <c r="G2" s="3">
        <v>6244.19</v>
      </c>
      <c r="H2" t="s">
        <v>304</v>
      </c>
    </row>
    <row r="3" spans="1:8" x14ac:dyDescent="0.3">
      <c r="A3" t="s">
        <v>6</v>
      </c>
      <c r="B3" t="s">
        <v>7</v>
      </c>
      <c r="C3" s="5" t="s">
        <v>8</v>
      </c>
      <c r="D3" t="s">
        <v>9</v>
      </c>
      <c r="F3" s="3">
        <v>-450</v>
      </c>
      <c r="G3" s="3">
        <v>5794.19</v>
      </c>
    </row>
    <row r="4" spans="1:8" x14ac:dyDescent="0.3">
      <c r="A4" t="s">
        <v>6</v>
      </c>
      <c r="B4" t="s">
        <v>10</v>
      </c>
      <c r="C4" s="5" t="s">
        <v>11</v>
      </c>
      <c r="D4" t="s">
        <v>12</v>
      </c>
      <c r="F4" s="3">
        <v>-18.36</v>
      </c>
      <c r="G4" s="3">
        <v>5775.83</v>
      </c>
    </row>
    <row r="5" spans="1:8" x14ac:dyDescent="0.3">
      <c r="A5" t="s">
        <v>6</v>
      </c>
      <c r="B5" t="s">
        <v>13</v>
      </c>
      <c r="C5" s="5" t="s">
        <v>14</v>
      </c>
      <c r="D5" t="s">
        <v>15</v>
      </c>
      <c r="F5" s="3">
        <v>-275.7</v>
      </c>
      <c r="G5" s="3">
        <v>5500.13</v>
      </c>
    </row>
    <row r="6" spans="1:8" x14ac:dyDescent="0.3">
      <c r="A6" t="s">
        <v>16</v>
      </c>
      <c r="B6" t="s">
        <v>17</v>
      </c>
      <c r="C6" s="5" t="s">
        <v>11</v>
      </c>
      <c r="D6" t="s">
        <v>18</v>
      </c>
      <c r="F6" s="3">
        <v>-4.99</v>
      </c>
      <c r="G6" s="3">
        <v>5495.14</v>
      </c>
    </row>
    <row r="7" spans="1:8" x14ac:dyDescent="0.3">
      <c r="A7" t="s">
        <v>19</v>
      </c>
      <c r="B7" t="s">
        <v>20</v>
      </c>
      <c r="C7" s="5" t="s">
        <v>21</v>
      </c>
      <c r="D7" t="s">
        <v>22</v>
      </c>
      <c r="F7" s="3">
        <v>-174.5</v>
      </c>
      <c r="G7" s="3">
        <v>5320.64</v>
      </c>
    </row>
    <row r="8" spans="1:8" x14ac:dyDescent="0.3">
      <c r="A8" t="s">
        <v>23</v>
      </c>
      <c r="B8" t="s">
        <v>24</v>
      </c>
      <c r="C8" s="5" t="s">
        <v>25</v>
      </c>
      <c r="D8" t="s">
        <v>26</v>
      </c>
      <c r="E8" s="3">
        <v>375</v>
      </c>
      <c r="G8" s="3">
        <v>5695.64</v>
      </c>
    </row>
    <row r="9" spans="1:8" x14ac:dyDescent="0.3">
      <c r="A9" t="s">
        <v>23</v>
      </c>
      <c r="B9" t="s">
        <v>27</v>
      </c>
      <c r="C9" s="5" t="s">
        <v>25</v>
      </c>
      <c r="D9" t="s">
        <v>26</v>
      </c>
      <c r="E9" s="3">
        <v>600</v>
      </c>
      <c r="G9" s="3">
        <v>6295.64</v>
      </c>
    </row>
    <row r="10" spans="1:8" x14ac:dyDescent="0.3">
      <c r="A10" t="s">
        <v>23</v>
      </c>
      <c r="B10" t="s">
        <v>28</v>
      </c>
      <c r="C10" s="5" t="s">
        <v>25</v>
      </c>
      <c r="D10" t="s">
        <v>26</v>
      </c>
      <c r="E10" s="3">
        <v>960</v>
      </c>
      <c r="G10" s="3">
        <v>7255.64</v>
      </c>
    </row>
    <row r="11" spans="1:8" x14ac:dyDescent="0.3">
      <c r="A11" t="s">
        <v>29</v>
      </c>
      <c r="B11" t="s">
        <v>30</v>
      </c>
      <c r="C11" s="5" t="s">
        <v>25</v>
      </c>
      <c r="D11" t="s">
        <v>26</v>
      </c>
      <c r="E11" s="3">
        <v>375</v>
      </c>
      <c r="G11" s="3">
        <v>7630.64</v>
      </c>
    </row>
    <row r="12" spans="1:8" x14ac:dyDescent="0.3">
      <c r="A12" t="s">
        <v>29</v>
      </c>
      <c r="B12" t="s">
        <v>27</v>
      </c>
      <c r="C12" s="5" t="s">
        <v>25</v>
      </c>
      <c r="D12" t="s">
        <v>26</v>
      </c>
      <c r="E12" s="3">
        <v>600</v>
      </c>
      <c r="G12" s="3">
        <v>8230.64</v>
      </c>
    </row>
    <row r="13" spans="1:8" x14ac:dyDescent="0.3">
      <c r="A13" t="s">
        <v>31</v>
      </c>
      <c r="B13" t="s">
        <v>32</v>
      </c>
      <c r="C13" s="5" t="s">
        <v>14</v>
      </c>
      <c r="D13" t="s">
        <v>33</v>
      </c>
      <c r="F13" s="3">
        <v>-99.76</v>
      </c>
      <c r="G13" s="3">
        <v>8130.88</v>
      </c>
    </row>
    <row r="14" spans="1:8" x14ac:dyDescent="0.3">
      <c r="A14" t="s">
        <v>34</v>
      </c>
      <c r="B14" t="s">
        <v>7</v>
      </c>
      <c r="C14" s="5" t="s">
        <v>8</v>
      </c>
      <c r="D14" t="s">
        <v>9</v>
      </c>
      <c r="F14" s="3">
        <v>-450</v>
      </c>
      <c r="G14" s="3">
        <v>7680.88</v>
      </c>
    </row>
    <row r="15" spans="1:8" x14ac:dyDescent="0.3">
      <c r="A15" t="s">
        <v>34</v>
      </c>
      <c r="B15" t="s">
        <v>13</v>
      </c>
      <c r="C15" s="5" t="s">
        <v>14</v>
      </c>
      <c r="D15" t="s">
        <v>15</v>
      </c>
      <c r="F15" s="3">
        <v>-275.7</v>
      </c>
      <c r="G15" s="3">
        <v>7405.18</v>
      </c>
    </row>
    <row r="16" spans="1:8" x14ac:dyDescent="0.3">
      <c r="A16" t="s">
        <v>34</v>
      </c>
      <c r="B16" t="s">
        <v>35</v>
      </c>
      <c r="C16" s="5" t="s">
        <v>36</v>
      </c>
      <c r="D16" t="s">
        <v>37</v>
      </c>
      <c r="E16" s="3">
        <v>50</v>
      </c>
      <c r="G16" s="3">
        <v>7455.18</v>
      </c>
    </row>
    <row r="17" spans="1:7" x14ac:dyDescent="0.3">
      <c r="A17" t="s">
        <v>38</v>
      </c>
      <c r="B17" t="s">
        <v>39</v>
      </c>
      <c r="C17" s="5" t="s">
        <v>40</v>
      </c>
      <c r="D17" t="s">
        <v>41</v>
      </c>
      <c r="F17" s="3">
        <v>-300</v>
      </c>
      <c r="G17" s="3">
        <v>7155.18</v>
      </c>
    </row>
    <row r="18" spans="1:7" x14ac:dyDescent="0.3">
      <c r="A18" t="s">
        <v>42</v>
      </c>
      <c r="B18" t="s">
        <v>43</v>
      </c>
      <c r="C18" s="5" t="s">
        <v>44</v>
      </c>
      <c r="D18" t="s">
        <v>22</v>
      </c>
      <c r="F18" s="3">
        <v>-191.99</v>
      </c>
      <c r="G18" s="3">
        <v>6963.19</v>
      </c>
    </row>
    <row r="19" spans="1:7" x14ac:dyDescent="0.3">
      <c r="A19" t="s">
        <v>45</v>
      </c>
      <c r="B19" t="s">
        <v>46</v>
      </c>
      <c r="C19" s="5" t="s">
        <v>11</v>
      </c>
      <c r="D19" t="s">
        <v>18</v>
      </c>
      <c r="F19" s="3">
        <v>-4.99</v>
      </c>
      <c r="G19" s="3">
        <v>6958.2</v>
      </c>
    </row>
    <row r="20" spans="1:7" x14ac:dyDescent="0.3">
      <c r="A20" t="s">
        <v>47</v>
      </c>
      <c r="B20" t="s">
        <v>48</v>
      </c>
      <c r="C20" s="5" t="s">
        <v>11</v>
      </c>
      <c r="D20" t="s">
        <v>49</v>
      </c>
      <c r="F20" s="3">
        <v>-70.89</v>
      </c>
      <c r="G20" s="3">
        <v>6887.31</v>
      </c>
    </row>
    <row r="21" spans="1:7" x14ac:dyDescent="0.3">
      <c r="A21" t="s">
        <v>50</v>
      </c>
      <c r="B21" t="s">
        <v>51</v>
      </c>
      <c r="C21" s="5" t="s">
        <v>8</v>
      </c>
      <c r="D21" t="s">
        <v>52</v>
      </c>
      <c r="E21" s="3">
        <v>1350</v>
      </c>
      <c r="G21" s="3">
        <v>8237.31</v>
      </c>
    </row>
    <row r="22" spans="1:7" x14ac:dyDescent="0.3">
      <c r="A22" t="s">
        <v>53</v>
      </c>
      <c r="B22" t="s">
        <v>54</v>
      </c>
      <c r="C22" s="5" t="s">
        <v>55</v>
      </c>
      <c r="D22" t="s">
        <v>56</v>
      </c>
      <c r="F22" s="3">
        <v>-48</v>
      </c>
      <c r="G22" s="3">
        <v>8189.31</v>
      </c>
    </row>
    <row r="23" spans="1:7" x14ac:dyDescent="0.3">
      <c r="A23" t="s">
        <v>53</v>
      </c>
      <c r="B23" t="s">
        <v>57</v>
      </c>
      <c r="C23" s="5" t="s">
        <v>25</v>
      </c>
      <c r="D23" t="s">
        <v>26</v>
      </c>
      <c r="E23" s="3">
        <v>375</v>
      </c>
      <c r="G23" s="3">
        <v>8564.31</v>
      </c>
    </row>
    <row r="24" spans="1:7" x14ac:dyDescent="0.3">
      <c r="A24" t="s">
        <v>53</v>
      </c>
      <c r="B24" t="s">
        <v>27</v>
      </c>
      <c r="C24" s="5" t="s">
        <v>25</v>
      </c>
      <c r="D24" t="s">
        <v>26</v>
      </c>
      <c r="E24" s="3">
        <v>600</v>
      </c>
      <c r="G24" s="3">
        <v>9164.31</v>
      </c>
    </row>
    <row r="25" spans="1:7" x14ac:dyDescent="0.3">
      <c r="A25" t="s">
        <v>58</v>
      </c>
      <c r="B25" t="s">
        <v>59</v>
      </c>
      <c r="C25" s="5" t="s">
        <v>14</v>
      </c>
      <c r="D25" t="s">
        <v>33</v>
      </c>
      <c r="F25" s="3">
        <v>-99.76</v>
      </c>
      <c r="G25" s="3">
        <v>9064.5499999999993</v>
      </c>
    </row>
    <row r="26" spans="1:7" x14ac:dyDescent="0.3">
      <c r="A26" t="s">
        <v>60</v>
      </c>
      <c r="B26" t="s">
        <v>7</v>
      </c>
      <c r="C26" s="5" t="s">
        <v>8</v>
      </c>
      <c r="D26" t="s">
        <v>9</v>
      </c>
      <c r="F26" s="3">
        <v>-450</v>
      </c>
      <c r="G26" s="3">
        <v>8614.5499999999993</v>
      </c>
    </row>
    <row r="27" spans="1:7" x14ac:dyDescent="0.3">
      <c r="A27" t="s">
        <v>60</v>
      </c>
      <c r="B27" t="s">
        <v>13</v>
      </c>
      <c r="C27" s="5" t="s">
        <v>14</v>
      </c>
      <c r="D27" t="s">
        <v>15</v>
      </c>
      <c r="F27" s="3">
        <v>-275.7</v>
      </c>
      <c r="G27" s="3">
        <v>8338.85</v>
      </c>
    </row>
    <row r="28" spans="1:7" x14ac:dyDescent="0.3">
      <c r="A28" t="s">
        <v>61</v>
      </c>
      <c r="B28" t="s">
        <v>62</v>
      </c>
      <c r="C28" s="5" t="s">
        <v>63</v>
      </c>
      <c r="D28" t="s">
        <v>64</v>
      </c>
      <c r="E28" s="3">
        <v>50</v>
      </c>
      <c r="G28" s="3">
        <v>8388.85</v>
      </c>
    </row>
    <row r="29" spans="1:7" x14ac:dyDescent="0.3">
      <c r="A29" t="s">
        <v>65</v>
      </c>
      <c r="B29" t="s">
        <v>66</v>
      </c>
      <c r="C29" s="5" t="s">
        <v>11</v>
      </c>
      <c r="D29" t="s">
        <v>18</v>
      </c>
      <c r="F29" s="3">
        <v>-4.99</v>
      </c>
      <c r="G29" s="3">
        <v>8383.86</v>
      </c>
    </row>
    <row r="30" spans="1:7" x14ac:dyDescent="0.3">
      <c r="A30" t="s">
        <v>67</v>
      </c>
      <c r="B30" t="s">
        <v>68</v>
      </c>
      <c r="C30" s="5" t="s">
        <v>11</v>
      </c>
      <c r="D30" t="s">
        <v>49</v>
      </c>
      <c r="F30" s="3">
        <v>-57.72</v>
      </c>
      <c r="G30" s="3">
        <v>8326.14</v>
      </c>
    </row>
    <row r="31" spans="1:7" x14ac:dyDescent="0.3">
      <c r="A31" t="s">
        <v>69</v>
      </c>
      <c r="B31" t="s">
        <v>70</v>
      </c>
      <c r="C31" s="5" t="s">
        <v>71</v>
      </c>
      <c r="D31" t="s">
        <v>72</v>
      </c>
      <c r="F31" s="3">
        <v>-116.28</v>
      </c>
      <c r="G31" s="3">
        <v>8209.86</v>
      </c>
    </row>
    <row r="32" spans="1:7" x14ac:dyDescent="0.3">
      <c r="A32" t="s">
        <v>69</v>
      </c>
      <c r="B32" t="s">
        <v>73</v>
      </c>
      <c r="C32" s="5" t="s">
        <v>25</v>
      </c>
      <c r="D32" t="s">
        <v>26</v>
      </c>
      <c r="E32" s="3">
        <v>375</v>
      </c>
      <c r="G32" s="3">
        <v>8584.86</v>
      </c>
    </row>
    <row r="33" spans="1:7" x14ac:dyDescent="0.3">
      <c r="A33" t="s">
        <v>69</v>
      </c>
      <c r="B33" t="s">
        <v>27</v>
      </c>
      <c r="C33" s="5" t="s">
        <v>25</v>
      </c>
      <c r="D33" t="s">
        <v>26</v>
      </c>
      <c r="E33" s="3">
        <v>600</v>
      </c>
      <c r="G33" s="3">
        <v>9184.86</v>
      </c>
    </row>
    <row r="34" spans="1:7" x14ac:dyDescent="0.3">
      <c r="A34" t="s">
        <v>74</v>
      </c>
      <c r="B34" t="s">
        <v>75</v>
      </c>
      <c r="C34" s="5" t="s">
        <v>14</v>
      </c>
      <c r="D34" t="s">
        <v>33</v>
      </c>
      <c r="F34" s="3">
        <v>-99.76</v>
      </c>
      <c r="G34" s="3">
        <v>9085.1</v>
      </c>
    </row>
    <row r="35" spans="1:7" x14ac:dyDescent="0.3">
      <c r="A35" t="s">
        <v>74</v>
      </c>
      <c r="B35" t="s">
        <v>76</v>
      </c>
      <c r="C35" s="5" t="s">
        <v>36</v>
      </c>
      <c r="D35" t="s">
        <v>64</v>
      </c>
      <c r="E35" s="3">
        <v>100</v>
      </c>
      <c r="G35" s="3">
        <v>9185.1</v>
      </c>
    </row>
    <row r="36" spans="1:7" x14ac:dyDescent="0.3">
      <c r="A36" t="s">
        <v>77</v>
      </c>
      <c r="B36" t="s">
        <v>78</v>
      </c>
      <c r="C36" s="5" t="s">
        <v>63</v>
      </c>
      <c r="D36" t="s">
        <v>79</v>
      </c>
      <c r="E36" s="3">
        <v>100</v>
      </c>
      <c r="G36" s="3">
        <v>9285.1</v>
      </c>
    </row>
    <row r="37" spans="1:7" x14ac:dyDescent="0.3">
      <c r="A37" t="s">
        <v>80</v>
      </c>
      <c r="B37" t="s">
        <v>7</v>
      </c>
      <c r="C37" s="5" t="s">
        <v>8</v>
      </c>
      <c r="D37" t="s">
        <v>9</v>
      </c>
      <c r="F37" s="3">
        <v>-450</v>
      </c>
      <c r="G37" s="3">
        <v>8835.1</v>
      </c>
    </row>
    <row r="38" spans="1:7" x14ac:dyDescent="0.3">
      <c r="A38" t="s">
        <v>80</v>
      </c>
      <c r="B38" t="s">
        <v>81</v>
      </c>
      <c r="C38" s="5" t="s">
        <v>11</v>
      </c>
      <c r="D38" t="s">
        <v>12</v>
      </c>
      <c r="F38" s="3">
        <v>-18.36</v>
      </c>
      <c r="G38" s="3">
        <v>8816.74</v>
      </c>
    </row>
    <row r="39" spans="1:7" x14ac:dyDescent="0.3">
      <c r="A39" t="s">
        <v>80</v>
      </c>
      <c r="B39" t="s">
        <v>13</v>
      </c>
      <c r="C39" s="5" t="s">
        <v>14</v>
      </c>
      <c r="D39" t="s">
        <v>15</v>
      </c>
      <c r="F39" s="3">
        <v>-275.7</v>
      </c>
      <c r="G39" s="3">
        <v>8541.0400000000009</v>
      </c>
    </row>
    <row r="40" spans="1:7" x14ac:dyDescent="0.3">
      <c r="A40" t="s">
        <v>82</v>
      </c>
      <c r="B40" t="s">
        <v>83</v>
      </c>
      <c r="C40" s="5" t="s">
        <v>84</v>
      </c>
      <c r="F40" s="3">
        <v>-250</v>
      </c>
      <c r="G40" s="3">
        <v>8291.0400000000009</v>
      </c>
    </row>
    <row r="41" spans="1:7" x14ac:dyDescent="0.3">
      <c r="A41" t="s">
        <v>85</v>
      </c>
      <c r="B41" t="s">
        <v>86</v>
      </c>
      <c r="C41" s="5" t="s">
        <v>11</v>
      </c>
      <c r="D41" t="s">
        <v>18</v>
      </c>
      <c r="F41" s="3">
        <v>-4.99</v>
      </c>
      <c r="G41" s="3">
        <v>8286.0499999999993</v>
      </c>
    </row>
    <row r="42" spans="1:7" x14ac:dyDescent="0.3">
      <c r="A42" t="s">
        <v>87</v>
      </c>
      <c r="B42" t="s">
        <v>88</v>
      </c>
      <c r="C42" s="5" t="s">
        <v>11</v>
      </c>
      <c r="D42" t="s">
        <v>49</v>
      </c>
      <c r="F42" s="3">
        <v>-57.72</v>
      </c>
      <c r="G42" s="3">
        <v>8228.33</v>
      </c>
    </row>
    <row r="43" spans="1:7" x14ac:dyDescent="0.3">
      <c r="A43" t="s">
        <v>87</v>
      </c>
      <c r="B43" t="s">
        <v>89</v>
      </c>
      <c r="C43" s="5" t="s">
        <v>36</v>
      </c>
      <c r="D43" t="s">
        <v>52</v>
      </c>
      <c r="E43" s="3">
        <v>100</v>
      </c>
      <c r="G43" s="3">
        <v>8328.33</v>
      </c>
    </row>
    <row r="44" spans="1:7" x14ac:dyDescent="0.3">
      <c r="A44" t="s">
        <v>90</v>
      </c>
      <c r="B44" t="s">
        <v>91</v>
      </c>
      <c r="C44" s="5" t="s">
        <v>11</v>
      </c>
      <c r="D44" t="s">
        <v>92</v>
      </c>
      <c r="F44" s="3">
        <v>-103.09</v>
      </c>
      <c r="G44" s="3">
        <v>8225.24</v>
      </c>
    </row>
    <row r="45" spans="1:7" x14ac:dyDescent="0.3">
      <c r="A45" t="s">
        <v>93</v>
      </c>
      <c r="B45" t="s">
        <v>94</v>
      </c>
      <c r="C45" s="5" t="s">
        <v>63</v>
      </c>
      <c r="D45" t="s">
        <v>79</v>
      </c>
      <c r="E45" s="3">
        <v>150</v>
      </c>
      <c r="G45" s="3">
        <v>8375.24</v>
      </c>
    </row>
    <row r="46" spans="1:7" x14ac:dyDescent="0.3">
      <c r="A46" t="s">
        <v>95</v>
      </c>
      <c r="B46" t="s">
        <v>96</v>
      </c>
      <c r="C46" s="5" t="s">
        <v>14</v>
      </c>
      <c r="D46" t="s">
        <v>33</v>
      </c>
      <c r="F46" s="3">
        <v>-99.76</v>
      </c>
      <c r="G46" s="3">
        <v>8275.48</v>
      </c>
    </row>
    <row r="47" spans="1:7" x14ac:dyDescent="0.3">
      <c r="A47" t="s">
        <v>95</v>
      </c>
      <c r="B47" t="s">
        <v>97</v>
      </c>
      <c r="C47" s="5" t="s">
        <v>25</v>
      </c>
      <c r="D47" t="s">
        <v>26</v>
      </c>
      <c r="E47" s="3">
        <v>375</v>
      </c>
      <c r="G47" s="3">
        <v>8650.48</v>
      </c>
    </row>
    <row r="48" spans="1:7" x14ac:dyDescent="0.3">
      <c r="A48" t="s">
        <v>95</v>
      </c>
      <c r="B48" t="s">
        <v>27</v>
      </c>
      <c r="C48" s="5" t="s">
        <v>25</v>
      </c>
      <c r="D48" t="s">
        <v>26</v>
      </c>
      <c r="E48" s="3">
        <v>600</v>
      </c>
      <c r="G48" s="3">
        <v>9250.48</v>
      </c>
    </row>
    <row r="49" spans="1:7" x14ac:dyDescent="0.3">
      <c r="A49" t="s">
        <v>98</v>
      </c>
      <c r="B49" t="s">
        <v>7</v>
      </c>
      <c r="C49" s="5" t="s">
        <v>8</v>
      </c>
      <c r="D49" t="s">
        <v>9</v>
      </c>
      <c r="F49" s="3">
        <v>-450</v>
      </c>
      <c r="G49" s="3">
        <v>8800.48</v>
      </c>
    </row>
    <row r="50" spans="1:7" x14ac:dyDescent="0.3">
      <c r="A50" t="s">
        <v>98</v>
      </c>
      <c r="B50" t="s">
        <v>13</v>
      </c>
      <c r="C50" s="5" t="s">
        <v>14</v>
      </c>
      <c r="D50" t="s">
        <v>15</v>
      </c>
      <c r="F50" s="3">
        <v>-275.7</v>
      </c>
      <c r="G50" s="3">
        <v>8524.7800000000007</v>
      </c>
    </row>
    <row r="51" spans="1:7" x14ac:dyDescent="0.3">
      <c r="A51" t="s">
        <v>99</v>
      </c>
      <c r="B51" t="s">
        <v>100</v>
      </c>
      <c r="C51" s="5" t="s">
        <v>11</v>
      </c>
      <c r="D51" t="s">
        <v>18</v>
      </c>
      <c r="F51" s="3">
        <v>-4.99</v>
      </c>
      <c r="G51" s="3">
        <v>8519.7900000000009</v>
      </c>
    </row>
    <row r="52" spans="1:7" x14ac:dyDescent="0.3">
      <c r="A52" t="s">
        <v>101</v>
      </c>
      <c r="B52" t="s">
        <v>102</v>
      </c>
      <c r="C52" s="5" t="s">
        <v>14</v>
      </c>
      <c r="D52" t="s">
        <v>103</v>
      </c>
      <c r="F52" s="3">
        <v>-82.19</v>
      </c>
      <c r="G52" s="3">
        <v>8437.6</v>
      </c>
    </row>
    <row r="53" spans="1:7" x14ac:dyDescent="0.3">
      <c r="A53" t="s">
        <v>104</v>
      </c>
      <c r="B53" t="s">
        <v>105</v>
      </c>
      <c r="C53" s="5" t="s">
        <v>11</v>
      </c>
      <c r="D53" t="s">
        <v>49</v>
      </c>
      <c r="F53" s="3">
        <v>-57.72</v>
      </c>
      <c r="G53" s="3">
        <v>8379.8799999999992</v>
      </c>
    </row>
    <row r="54" spans="1:7" x14ac:dyDescent="0.3">
      <c r="A54" t="s">
        <v>106</v>
      </c>
      <c r="B54" t="s">
        <v>107</v>
      </c>
      <c r="C54" s="5" t="s">
        <v>14</v>
      </c>
      <c r="D54" t="s">
        <v>33</v>
      </c>
      <c r="F54" s="3">
        <v>-99.76</v>
      </c>
      <c r="G54" s="3">
        <v>8280.1200000000008</v>
      </c>
    </row>
    <row r="55" spans="1:7" x14ac:dyDescent="0.3">
      <c r="A55" t="s">
        <v>106</v>
      </c>
      <c r="B55" t="s">
        <v>108</v>
      </c>
      <c r="C55" s="5" t="s">
        <v>25</v>
      </c>
      <c r="D55" t="s">
        <v>109</v>
      </c>
      <c r="E55" s="3">
        <v>375</v>
      </c>
      <c r="G55" s="3">
        <v>8655.1200000000008</v>
      </c>
    </row>
    <row r="56" spans="1:7" x14ac:dyDescent="0.3">
      <c r="A56" t="s">
        <v>106</v>
      </c>
      <c r="B56" t="s">
        <v>27</v>
      </c>
      <c r="C56" s="5" t="s">
        <v>25</v>
      </c>
      <c r="D56" t="s">
        <v>109</v>
      </c>
      <c r="E56" s="3">
        <v>600</v>
      </c>
      <c r="G56" s="3">
        <v>9255.1200000000008</v>
      </c>
    </row>
    <row r="57" spans="1:7" x14ac:dyDescent="0.3">
      <c r="A57" t="s">
        <v>110</v>
      </c>
      <c r="B57" t="s">
        <v>111</v>
      </c>
      <c r="C57" s="5" t="s">
        <v>25</v>
      </c>
      <c r="D57" t="s">
        <v>26</v>
      </c>
      <c r="E57" s="3">
        <v>191.99</v>
      </c>
      <c r="G57" s="3">
        <v>9447.11</v>
      </c>
    </row>
    <row r="58" spans="1:7" x14ac:dyDescent="0.3">
      <c r="A58" t="s">
        <v>112</v>
      </c>
      <c r="B58" t="s">
        <v>7</v>
      </c>
      <c r="C58" s="5" t="s">
        <v>8</v>
      </c>
      <c r="D58" t="s">
        <v>9</v>
      </c>
      <c r="F58" s="3">
        <v>-450</v>
      </c>
      <c r="G58" s="3">
        <v>8997.11</v>
      </c>
    </row>
    <row r="59" spans="1:7" x14ac:dyDescent="0.3">
      <c r="A59" t="s">
        <v>112</v>
      </c>
      <c r="B59" t="s">
        <v>13</v>
      </c>
      <c r="C59" s="5" t="s">
        <v>14</v>
      </c>
      <c r="D59" t="s">
        <v>15</v>
      </c>
      <c r="F59" s="3">
        <v>-275.7</v>
      </c>
      <c r="G59" s="3">
        <v>8721.41</v>
      </c>
    </row>
    <row r="60" spans="1:7" x14ac:dyDescent="0.3">
      <c r="A60" t="s">
        <v>113</v>
      </c>
      <c r="B60" t="s">
        <v>114</v>
      </c>
      <c r="C60" s="5" t="s">
        <v>11</v>
      </c>
      <c r="D60" t="s">
        <v>18</v>
      </c>
      <c r="F60" s="3">
        <v>-4.99</v>
      </c>
      <c r="G60" s="3">
        <v>8716.42</v>
      </c>
    </row>
    <row r="61" spans="1:7" x14ac:dyDescent="0.3">
      <c r="A61" t="s">
        <v>115</v>
      </c>
      <c r="B61" t="s">
        <v>116</v>
      </c>
      <c r="C61" s="5" t="s">
        <v>36</v>
      </c>
      <c r="D61" t="s">
        <v>117</v>
      </c>
      <c r="E61" s="3">
        <v>50</v>
      </c>
      <c r="G61" s="3">
        <v>8766.42</v>
      </c>
    </row>
    <row r="62" spans="1:7" x14ac:dyDescent="0.3">
      <c r="A62" t="s">
        <v>115</v>
      </c>
      <c r="B62" t="s">
        <v>118</v>
      </c>
      <c r="C62" s="5" t="s">
        <v>36</v>
      </c>
      <c r="D62" t="s">
        <v>119</v>
      </c>
      <c r="E62" s="3">
        <v>50</v>
      </c>
      <c r="G62" s="3">
        <v>8816.42</v>
      </c>
    </row>
    <row r="63" spans="1:7" x14ac:dyDescent="0.3">
      <c r="A63" t="s">
        <v>120</v>
      </c>
      <c r="B63" t="s">
        <v>121</v>
      </c>
      <c r="C63" s="5" t="s">
        <v>11</v>
      </c>
      <c r="D63" t="s">
        <v>49</v>
      </c>
      <c r="F63" s="3">
        <v>-57.72</v>
      </c>
      <c r="G63" s="3">
        <v>8758.7000000000007</v>
      </c>
    </row>
    <row r="64" spans="1:7" x14ac:dyDescent="0.3">
      <c r="A64" t="s">
        <v>122</v>
      </c>
      <c r="B64" t="s">
        <v>123</v>
      </c>
      <c r="C64" s="5" t="s">
        <v>14</v>
      </c>
      <c r="D64" t="s">
        <v>33</v>
      </c>
      <c r="F64" s="3">
        <v>-99.76</v>
      </c>
      <c r="G64" s="3">
        <v>8658.94</v>
      </c>
    </row>
    <row r="65" spans="1:7" x14ac:dyDescent="0.3">
      <c r="A65" t="s">
        <v>124</v>
      </c>
      <c r="B65" t="s">
        <v>125</v>
      </c>
      <c r="C65" s="5" t="s">
        <v>25</v>
      </c>
      <c r="D65" t="s">
        <v>109</v>
      </c>
      <c r="E65" s="3">
        <v>375</v>
      </c>
      <c r="G65" s="3">
        <v>9033.94</v>
      </c>
    </row>
    <row r="66" spans="1:7" x14ac:dyDescent="0.3">
      <c r="A66" t="s">
        <v>124</v>
      </c>
      <c r="B66" t="s">
        <v>27</v>
      </c>
      <c r="C66" s="5" t="s">
        <v>25</v>
      </c>
      <c r="D66" t="s">
        <v>109</v>
      </c>
      <c r="E66" s="3">
        <v>600</v>
      </c>
      <c r="G66" s="3">
        <v>9633.94</v>
      </c>
    </row>
    <row r="67" spans="1:7" x14ac:dyDescent="0.3">
      <c r="A67" t="s">
        <v>126</v>
      </c>
      <c r="B67" t="s">
        <v>7</v>
      </c>
      <c r="C67" s="5" t="s">
        <v>8</v>
      </c>
      <c r="D67" t="s">
        <v>9</v>
      </c>
      <c r="F67" s="3">
        <v>-450</v>
      </c>
      <c r="G67" s="3">
        <v>9183.94</v>
      </c>
    </row>
    <row r="68" spans="1:7" x14ac:dyDescent="0.3">
      <c r="A68" t="s">
        <v>126</v>
      </c>
      <c r="B68" t="s">
        <v>127</v>
      </c>
      <c r="C68" s="5" t="s">
        <v>128</v>
      </c>
      <c r="D68" t="s">
        <v>12</v>
      </c>
      <c r="F68" s="3">
        <v>-18.36</v>
      </c>
      <c r="G68" s="3">
        <v>9165.58</v>
      </c>
    </row>
    <row r="69" spans="1:7" x14ac:dyDescent="0.3">
      <c r="A69" t="s">
        <v>126</v>
      </c>
      <c r="B69" t="s">
        <v>13</v>
      </c>
      <c r="C69" s="5" t="s">
        <v>14</v>
      </c>
      <c r="D69" t="s">
        <v>15</v>
      </c>
      <c r="F69" s="3">
        <v>-275.7</v>
      </c>
      <c r="G69" s="3">
        <v>8889.8799999999992</v>
      </c>
    </row>
    <row r="70" spans="1:7" x14ac:dyDescent="0.3">
      <c r="A70" t="s">
        <v>126</v>
      </c>
      <c r="B70" t="s">
        <v>129</v>
      </c>
      <c r="C70" s="5" t="s">
        <v>130</v>
      </c>
      <c r="D70" t="s">
        <v>131</v>
      </c>
      <c r="F70" s="3">
        <v>-950</v>
      </c>
      <c r="G70" s="3">
        <v>7939.88</v>
      </c>
    </row>
    <row r="71" spans="1:7" x14ac:dyDescent="0.3">
      <c r="A71" t="s">
        <v>132</v>
      </c>
      <c r="B71" t="s">
        <v>133</v>
      </c>
      <c r="C71" s="5" t="s">
        <v>128</v>
      </c>
      <c r="D71" t="s">
        <v>18</v>
      </c>
      <c r="F71" s="3">
        <v>-4.99</v>
      </c>
      <c r="G71" s="3">
        <v>7934.89</v>
      </c>
    </row>
    <row r="72" spans="1:7" x14ac:dyDescent="0.3">
      <c r="A72" t="s">
        <v>132</v>
      </c>
      <c r="B72" t="s">
        <v>134</v>
      </c>
      <c r="C72" s="5" t="s">
        <v>25</v>
      </c>
      <c r="D72" t="s">
        <v>135</v>
      </c>
      <c r="E72" s="3">
        <v>5000</v>
      </c>
      <c r="G72" s="3">
        <v>12934.89</v>
      </c>
    </row>
    <row r="73" spans="1:7" x14ac:dyDescent="0.3">
      <c r="A73" t="s">
        <v>136</v>
      </c>
      <c r="B73" t="s">
        <v>137</v>
      </c>
      <c r="C73" s="5" t="s">
        <v>128</v>
      </c>
      <c r="D73" t="s">
        <v>49</v>
      </c>
      <c r="F73" s="3">
        <v>-57.72</v>
      </c>
      <c r="G73" s="3">
        <v>12877.17</v>
      </c>
    </row>
    <row r="74" spans="1:7" x14ac:dyDescent="0.3">
      <c r="A74" t="s">
        <v>138</v>
      </c>
      <c r="B74" t="s">
        <v>139</v>
      </c>
      <c r="C74" s="5" t="s">
        <v>140</v>
      </c>
      <c r="D74" t="s">
        <v>141</v>
      </c>
      <c r="F74" s="3">
        <v>-6</v>
      </c>
      <c r="G74" s="3">
        <v>12871.17</v>
      </c>
    </row>
    <row r="75" spans="1:7" x14ac:dyDescent="0.3">
      <c r="A75" t="s">
        <v>142</v>
      </c>
      <c r="B75" t="s">
        <v>143</v>
      </c>
      <c r="C75" s="5" t="s">
        <v>25</v>
      </c>
      <c r="D75" t="s">
        <v>26</v>
      </c>
      <c r="E75" s="3">
        <v>375</v>
      </c>
      <c r="G75" s="3">
        <v>13246.17</v>
      </c>
    </row>
    <row r="76" spans="1:7" x14ac:dyDescent="0.3">
      <c r="A76" t="s">
        <v>144</v>
      </c>
      <c r="B76" t="s">
        <v>145</v>
      </c>
      <c r="C76" s="5" t="s">
        <v>14</v>
      </c>
      <c r="D76" t="s">
        <v>33</v>
      </c>
      <c r="F76" s="3">
        <v>-99.76</v>
      </c>
      <c r="G76" s="3">
        <v>13146.41</v>
      </c>
    </row>
    <row r="77" spans="1:7" x14ac:dyDescent="0.3">
      <c r="A77" t="s">
        <v>146</v>
      </c>
      <c r="B77" t="s">
        <v>147</v>
      </c>
      <c r="C77" s="5" t="s">
        <v>148</v>
      </c>
      <c r="D77" t="s">
        <v>52</v>
      </c>
      <c r="E77" s="3">
        <v>400</v>
      </c>
      <c r="G77" s="3">
        <v>13546.41</v>
      </c>
    </row>
    <row r="78" spans="1:7" x14ac:dyDescent="0.3">
      <c r="A78" t="s">
        <v>146</v>
      </c>
      <c r="B78" t="s">
        <v>149</v>
      </c>
      <c r="C78" s="5" t="s">
        <v>25</v>
      </c>
      <c r="D78" t="s">
        <v>26</v>
      </c>
      <c r="E78" s="3">
        <v>1100</v>
      </c>
      <c r="G78" s="3">
        <v>14646.41</v>
      </c>
    </row>
    <row r="79" spans="1:7" x14ac:dyDescent="0.3">
      <c r="A79" t="s">
        <v>146</v>
      </c>
      <c r="B79" t="s">
        <v>150</v>
      </c>
      <c r="C79" s="5" t="s">
        <v>25</v>
      </c>
      <c r="D79" t="s">
        <v>26</v>
      </c>
      <c r="E79" s="3">
        <v>2000</v>
      </c>
      <c r="G79" s="3">
        <v>16646.41</v>
      </c>
    </row>
    <row r="80" spans="1:7" x14ac:dyDescent="0.3">
      <c r="A80" t="s">
        <v>146</v>
      </c>
      <c r="B80" t="s">
        <v>151</v>
      </c>
      <c r="C80" s="5" t="s">
        <v>152</v>
      </c>
      <c r="D80" t="s">
        <v>9</v>
      </c>
      <c r="F80" s="3">
        <v>-400</v>
      </c>
      <c r="G80" s="3">
        <v>16246.41</v>
      </c>
    </row>
    <row r="81" spans="1:7" x14ac:dyDescent="0.3">
      <c r="A81" t="s">
        <v>146</v>
      </c>
      <c r="B81" t="s">
        <v>153</v>
      </c>
      <c r="C81" s="5" t="s">
        <v>154</v>
      </c>
      <c r="D81" t="s">
        <v>155</v>
      </c>
      <c r="F81" s="3">
        <v>-2059.19</v>
      </c>
      <c r="G81" s="3">
        <v>14187.22</v>
      </c>
    </row>
    <row r="82" spans="1:7" x14ac:dyDescent="0.3">
      <c r="A82" t="s">
        <v>156</v>
      </c>
      <c r="B82" t="s">
        <v>7</v>
      </c>
      <c r="C82" s="5" t="s">
        <v>8</v>
      </c>
      <c r="D82" t="s">
        <v>9</v>
      </c>
      <c r="F82" s="3">
        <v>-450</v>
      </c>
      <c r="G82" s="3">
        <v>13737.22</v>
      </c>
    </row>
    <row r="83" spans="1:7" x14ac:dyDescent="0.3">
      <c r="A83" t="s">
        <v>156</v>
      </c>
      <c r="B83" t="s">
        <v>13</v>
      </c>
      <c r="C83" s="5" t="s">
        <v>14</v>
      </c>
      <c r="D83" t="s">
        <v>15</v>
      </c>
      <c r="F83" s="3">
        <v>-275.7</v>
      </c>
      <c r="G83" s="3">
        <v>13461.52</v>
      </c>
    </row>
    <row r="84" spans="1:7" x14ac:dyDescent="0.3">
      <c r="A84" t="s">
        <v>156</v>
      </c>
      <c r="B84" t="s">
        <v>157</v>
      </c>
      <c r="C84" s="5" t="s">
        <v>36</v>
      </c>
      <c r="D84" t="s">
        <v>158</v>
      </c>
      <c r="E84" s="3">
        <v>50</v>
      </c>
      <c r="G84" s="3">
        <v>13511.52</v>
      </c>
    </row>
    <row r="85" spans="1:7" x14ac:dyDescent="0.3">
      <c r="A85" t="s">
        <v>156</v>
      </c>
      <c r="B85" t="s">
        <v>129</v>
      </c>
      <c r="C85" s="5" t="s">
        <v>130</v>
      </c>
      <c r="D85" t="s">
        <v>131</v>
      </c>
      <c r="F85" s="3">
        <v>-950</v>
      </c>
      <c r="G85" s="3">
        <v>12561.52</v>
      </c>
    </row>
    <row r="86" spans="1:7" x14ac:dyDescent="0.3">
      <c r="A86" t="s">
        <v>159</v>
      </c>
      <c r="B86" t="s">
        <v>160</v>
      </c>
      <c r="C86" s="5" t="s">
        <v>161</v>
      </c>
      <c r="D86" t="s">
        <v>162</v>
      </c>
      <c r="E86" s="3">
        <v>50</v>
      </c>
      <c r="G86" s="3">
        <v>12611.52</v>
      </c>
    </row>
    <row r="87" spans="1:7" x14ac:dyDescent="0.3">
      <c r="A87" t="s">
        <v>163</v>
      </c>
      <c r="B87" t="s">
        <v>164</v>
      </c>
      <c r="C87" s="5" t="s">
        <v>165</v>
      </c>
      <c r="D87" t="s">
        <v>166</v>
      </c>
      <c r="F87" s="3">
        <v>-6</v>
      </c>
      <c r="G87" s="3">
        <v>12605.52</v>
      </c>
    </row>
    <row r="88" spans="1:7" x14ac:dyDescent="0.3">
      <c r="A88" t="s">
        <v>163</v>
      </c>
      <c r="B88" t="s">
        <v>167</v>
      </c>
      <c r="C88" s="5" t="s">
        <v>8</v>
      </c>
      <c r="D88" t="s">
        <v>52</v>
      </c>
      <c r="E88" s="3">
        <v>450</v>
      </c>
      <c r="G88" s="3">
        <v>13055.52</v>
      </c>
    </row>
    <row r="89" spans="1:7" x14ac:dyDescent="0.3">
      <c r="A89" t="s">
        <v>168</v>
      </c>
      <c r="B89" t="s">
        <v>169</v>
      </c>
      <c r="C89" s="5" t="s">
        <v>128</v>
      </c>
      <c r="D89" t="s">
        <v>18</v>
      </c>
      <c r="F89" s="3">
        <v>-4.99</v>
      </c>
      <c r="G89" s="3">
        <v>13050.53</v>
      </c>
    </row>
    <row r="90" spans="1:7" x14ac:dyDescent="0.3">
      <c r="A90" t="s">
        <v>170</v>
      </c>
      <c r="B90" t="s">
        <v>171</v>
      </c>
      <c r="C90" s="5" t="s">
        <v>128</v>
      </c>
      <c r="D90" t="s">
        <v>49</v>
      </c>
      <c r="F90" s="3">
        <v>-57.72</v>
      </c>
      <c r="G90" s="3">
        <v>12992.81</v>
      </c>
    </row>
    <row r="91" spans="1:7" x14ac:dyDescent="0.3">
      <c r="A91" t="s">
        <v>172</v>
      </c>
      <c r="B91" t="s">
        <v>173</v>
      </c>
      <c r="C91" s="5" t="s">
        <v>161</v>
      </c>
      <c r="D91" t="s">
        <v>52</v>
      </c>
      <c r="E91" s="3">
        <v>220</v>
      </c>
      <c r="G91" s="3">
        <v>13212.81</v>
      </c>
    </row>
    <row r="92" spans="1:7" x14ac:dyDescent="0.3">
      <c r="A92" t="s">
        <v>174</v>
      </c>
      <c r="B92" t="s">
        <v>175</v>
      </c>
      <c r="C92" s="5" t="s">
        <v>165</v>
      </c>
      <c r="D92" t="s">
        <v>176</v>
      </c>
      <c r="F92" s="3">
        <v>-152.91999999999999</v>
      </c>
      <c r="G92" s="3">
        <v>13059.89</v>
      </c>
    </row>
    <row r="93" spans="1:7" x14ac:dyDescent="0.3">
      <c r="A93" t="s">
        <v>174</v>
      </c>
      <c r="B93" t="s">
        <v>177</v>
      </c>
      <c r="C93" s="5" t="s">
        <v>36</v>
      </c>
      <c r="D93" t="s">
        <v>178</v>
      </c>
      <c r="E93" s="3">
        <v>50</v>
      </c>
      <c r="G93" s="3">
        <v>13109.89</v>
      </c>
    </row>
    <row r="94" spans="1:7" x14ac:dyDescent="0.3">
      <c r="A94" t="s">
        <v>174</v>
      </c>
      <c r="B94" t="s">
        <v>179</v>
      </c>
      <c r="C94" s="5" t="s">
        <v>165</v>
      </c>
      <c r="D94" t="s">
        <v>180</v>
      </c>
      <c r="F94" s="3">
        <v>-174.05</v>
      </c>
      <c r="G94" s="3">
        <v>12935.84</v>
      </c>
    </row>
    <row r="95" spans="1:7" x14ac:dyDescent="0.3">
      <c r="A95" t="s">
        <v>181</v>
      </c>
      <c r="B95" t="s">
        <v>182</v>
      </c>
      <c r="C95" s="5" t="s">
        <v>36</v>
      </c>
      <c r="D95" t="s">
        <v>183</v>
      </c>
      <c r="E95" s="3">
        <v>50</v>
      </c>
      <c r="G95" s="3">
        <v>12985.84</v>
      </c>
    </row>
    <row r="96" spans="1:7" x14ac:dyDescent="0.3">
      <c r="A96" t="s">
        <v>184</v>
      </c>
      <c r="B96" t="s">
        <v>185</v>
      </c>
      <c r="C96" s="5" t="s">
        <v>14</v>
      </c>
      <c r="D96" t="s">
        <v>33</v>
      </c>
      <c r="F96" s="3">
        <v>-99.76</v>
      </c>
      <c r="G96" s="3">
        <v>12886.08</v>
      </c>
    </row>
    <row r="97" spans="1:7" x14ac:dyDescent="0.3">
      <c r="A97" t="s">
        <v>184</v>
      </c>
      <c r="B97" t="s">
        <v>186</v>
      </c>
      <c r="C97" s="5" t="s">
        <v>25</v>
      </c>
      <c r="D97" t="s">
        <v>26</v>
      </c>
      <c r="E97" s="3">
        <v>375</v>
      </c>
      <c r="G97" s="3">
        <v>13261.08</v>
      </c>
    </row>
    <row r="98" spans="1:7" x14ac:dyDescent="0.3">
      <c r="A98" t="s">
        <v>187</v>
      </c>
      <c r="B98" t="s">
        <v>188</v>
      </c>
      <c r="C98" s="5" t="s">
        <v>55</v>
      </c>
      <c r="D98" t="s">
        <v>56</v>
      </c>
      <c r="F98" s="3">
        <v>-48</v>
      </c>
      <c r="G98" s="3">
        <v>13213.08</v>
      </c>
    </row>
    <row r="99" spans="1:7" x14ac:dyDescent="0.3">
      <c r="A99" t="s">
        <v>187</v>
      </c>
      <c r="B99" t="s">
        <v>189</v>
      </c>
      <c r="C99" s="5" t="s">
        <v>165</v>
      </c>
      <c r="D99" t="s">
        <v>176</v>
      </c>
      <c r="F99" s="3">
        <v>-40.58</v>
      </c>
      <c r="G99" s="3">
        <v>13172.5</v>
      </c>
    </row>
    <row r="100" spans="1:7" x14ac:dyDescent="0.3">
      <c r="A100" t="s">
        <v>187</v>
      </c>
      <c r="B100" t="s">
        <v>190</v>
      </c>
      <c r="C100" s="5" t="s">
        <v>165</v>
      </c>
      <c r="D100" t="s">
        <v>155</v>
      </c>
      <c r="F100" s="3">
        <v>-1183.6199999999999</v>
      </c>
      <c r="G100" s="3">
        <v>11988.88</v>
      </c>
    </row>
    <row r="101" spans="1:7" x14ac:dyDescent="0.3">
      <c r="A101" t="s">
        <v>187</v>
      </c>
      <c r="B101" t="s">
        <v>191</v>
      </c>
      <c r="C101" s="5" t="s">
        <v>165</v>
      </c>
      <c r="D101" t="s">
        <v>180</v>
      </c>
      <c r="F101" s="3">
        <v>-50</v>
      </c>
      <c r="G101" s="3">
        <v>11938.88</v>
      </c>
    </row>
    <row r="102" spans="1:7" x14ac:dyDescent="0.3">
      <c r="A102" t="s">
        <v>192</v>
      </c>
      <c r="B102" t="s">
        <v>193</v>
      </c>
      <c r="C102" s="5" t="s">
        <v>36</v>
      </c>
      <c r="D102" t="s">
        <v>194</v>
      </c>
      <c r="E102" s="3">
        <v>50</v>
      </c>
      <c r="G102" s="3">
        <v>11988.88</v>
      </c>
    </row>
    <row r="103" spans="1:7" x14ac:dyDescent="0.3">
      <c r="A103" t="s">
        <v>195</v>
      </c>
      <c r="B103" t="s">
        <v>13</v>
      </c>
      <c r="C103" s="5" t="s">
        <v>14</v>
      </c>
      <c r="D103" t="s">
        <v>15</v>
      </c>
      <c r="F103" s="3">
        <v>-275.7</v>
      </c>
      <c r="G103" s="3">
        <v>11713.18</v>
      </c>
    </row>
    <row r="104" spans="1:7" x14ac:dyDescent="0.3">
      <c r="A104" t="s">
        <v>195</v>
      </c>
      <c r="B104" t="s">
        <v>196</v>
      </c>
      <c r="C104" s="5" t="s">
        <v>36</v>
      </c>
      <c r="D104" t="s">
        <v>197</v>
      </c>
      <c r="E104" s="3">
        <v>50</v>
      </c>
      <c r="G104" s="3">
        <v>11763.18</v>
      </c>
    </row>
    <row r="105" spans="1:7" x14ac:dyDescent="0.3">
      <c r="A105" t="s">
        <v>195</v>
      </c>
      <c r="B105" t="s">
        <v>129</v>
      </c>
      <c r="C105" s="5" t="s">
        <v>130</v>
      </c>
      <c r="D105" t="s">
        <v>131</v>
      </c>
      <c r="F105" s="3">
        <v>-950</v>
      </c>
      <c r="G105" s="3">
        <v>10813.18</v>
      </c>
    </row>
    <row r="106" spans="1:7" x14ac:dyDescent="0.3">
      <c r="A106" t="s">
        <v>198</v>
      </c>
      <c r="B106" t="s">
        <v>199</v>
      </c>
      <c r="C106" s="5" t="s">
        <v>25</v>
      </c>
      <c r="D106" t="s">
        <v>26</v>
      </c>
      <c r="E106" s="3">
        <v>1100</v>
      </c>
      <c r="G106" s="3">
        <v>11913.18</v>
      </c>
    </row>
    <row r="107" spans="1:7" x14ac:dyDescent="0.3">
      <c r="A107" t="s">
        <v>200</v>
      </c>
      <c r="B107" t="s">
        <v>201</v>
      </c>
      <c r="C107" s="5" t="s">
        <v>128</v>
      </c>
      <c r="D107" t="s">
        <v>18</v>
      </c>
      <c r="F107" s="3">
        <v>-4.99</v>
      </c>
      <c r="G107" s="3">
        <v>11908.19</v>
      </c>
    </row>
    <row r="108" spans="1:7" x14ac:dyDescent="0.3">
      <c r="A108" t="s">
        <v>202</v>
      </c>
      <c r="B108" t="s">
        <v>203</v>
      </c>
      <c r="C108" s="5" t="s">
        <v>165</v>
      </c>
      <c r="D108" t="s">
        <v>204</v>
      </c>
      <c r="E108" s="3">
        <v>250</v>
      </c>
      <c r="G108" s="3">
        <v>12158.19</v>
      </c>
    </row>
    <row r="109" spans="1:7" x14ac:dyDescent="0.3">
      <c r="A109" t="s">
        <v>205</v>
      </c>
      <c r="B109" t="s">
        <v>206</v>
      </c>
      <c r="C109" s="5" t="s">
        <v>128</v>
      </c>
      <c r="D109" t="s">
        <v>49</v>
      </c>
      <c r="F109" s="3">
        <v>-128.66</v>
      </c>
      <c r="G109" s="3">
        <v>12029.53</v>
      </c>
    </row>
    <row r="110" spans="1:7" x14ac:dyDescent="0.3">
      <c r="A110" t="s">
        <v>205</v>
      </c>
      <c r="B110" t="s">
        <v>207</v>
      </c>
      <c r="C110" s="5" t="s">
        <v>165</v>
      </c>
      <c r="D110" t="s">
        <v>204</v>
      </c>
      <c r="E110" s="3">
        <v>250</v>
      </c>
      <c r="G110" s="3">
        <v>12279.53</v>
      </c>
    </row>
    <row r="111" spans="1:7" x14ac:dyDescent="0.3">
      <c r="A111" t="s">
        <v>208</v>
      </c>
      <c r="B111" t="s">
        <v>209</v>
      </c>
      <c r="C111" s="5" t="s">
        <v>165</v>
      </c>
      <c r="D111" t="s">
        <v>204</v>
      </c>
      <c r="E111" s="3">
        <v>200</v>
      </c>
      <c r="G111" s="3">
        <v>12479.53</v>
      </c>
    </row>
    <row r="112" spans="1:7" x14ac:dyDescent="0.3">
      <c r="A112" t="s">
        <v>210</v>
      </c>
      <c r="B112" t="s">
        <v>211</v>
      </c>
      <c r="C112" s="5" t="s">
        <v>14</v>
      </c>
      <c r="D112" t="s">
        <v>33</v>
      </c>
      <c r="F112" s="3">
        <v>-99.76</v>
      </c>
      <c r="G112" s="3">
        <v>12379.77</v>
      </c>
    </row>
    <row r="113" spans="1:7" x14ac:dyDescent="0.3">
      <c r="A113" t="s">
        <v>210</v>
      </c>
      <c r="B113" t="s">
        <v>212</v>
      </c>
      <c r="C113" s="5" t="s">
        <v>25</v>
      </c>
      <c r="D113" t="s">
        <v>26</v>
      </c>
      <c r="E113" s="3">
        <v>1100</v>
      </c>
      <c r="G113" s="3">
        <v>13479.77</v>
      </c>
    </row>
    <row r="114" spans="1:7" x14ac:dyDescent="0.3">
      <c r="A114" t="s">
        <v>210</v>
      </c>
      <c r="B114" t="s">
        <v>213</v>
      </c>
      <c r="C114" s="5" t="s">
        <v>25</v>
      </c>
      <c r="D114" t="s">
        <v>26</v>
      </c>
      <c r="E114" s="3">
        <v>375</v>
      </c>
      <c r="G114" s="3">
        <v>13854.77</v>
      </c>
    </row>
    <row r="115" spans="1:7" x14ac:dyDescent="0.3">
      <c r="A115" t="s">
        <v>214</v>
      </c>
      <c r="B115" t="s">
        <v>215</v>
      </c>
      <c r="C115" s="5" t="s">
        <v>128</v>
      </c>
      <c r="D115" t="s">
        <v>12</v>
      </c>
      <c r="F115" s="3">
        <v>-18.36</v>
      </c>
      <c r="G115" s="3">
        <v>13836.41</v>
      </c>
    </row>
    <row r="116" spans="1:7" x14ac:dyDescent="0.3">
      <c r="A116" t="s">
        <v>214</v>
      </c>
      <c r="B116" t="s">
        <v>13</v>
      </c>
      <c r="C116" s="5" t="s">
        <v>14</v>
      </c>
      <c r="D116" t="s">
        <v>15</v>
      </c>
      <c r="F116" s="3">
        <v>-275.7</v>
      </c>
      <c r="G116" s="3">
        <v>13560.71</v>
      </c>
    </row>
    <row r="117" spans="1:7" x14ac:dyDescent="0.3">
      <c r="A117" t="s">
        <v>214</v>
      </c>
      <c r="B117" t="s">
        <v>129</v>
      </c>
      <c r="C117" s="5" t="s">
        <v>130</v>
      </c>
      <c r="D117" t="s">
        <v>131</v>
      </c>
      <c r="F117" s="3">
        <v>-950</v>
      </c>
      <c r="G117" s="3">
        <v>12610.71</v>
      </c>
    </row>
    <row r="118" spans="1:7" x14ac:dyDescent="0.3">
      <c r="A118" t="s">
        <v>216</v>
      </c>
      <c r="B118" t="s">
        <v>217</v>
      </c>
      <c r="C118" s="5" t="s">
        <v>165</v>
      </c>
      <c r="D118" t="s">
        <v>204</v>
      </c>
      <c r="E118" s="3">
        <v>400</v>
      </c>
      <c r="G118" s="3">
        <v>13010.71</v>
      </c>
    </row>
    <row r="119" spans="1:7" x14ac:dyDescent="0.3">
      <c r="A119" t="s">
        <v>218</v>
      </c>
      <c r="B119" t="s">
        <v>219</v>
      </c>
      <c r="C119" s="5" t="s">
        <v>128</v>
      </c>
      <c r="D119" t="s">
        <v>18</v>
      </c>
      <c r="F119" s="3">
        <v>-4.99</v>
      </c>
      <c r="G119" s="3">
        <v>13005.72</v>
      </c>
    </row>
    <row r="120" spans="1:7" x14ac:dyDescent="0.3">
      <c r="A120" t="s">
        <v>220</v>
      </c>
      <c r="B120" t="s">
        <v>221</v>
      </c>
      <c r="C120" s="5" t="s">
        <v>165</v>
      </c>
      <c r="D120" t="s">
        <v>204</v>
      </c>
      <c r="E120" s="3">
        <v>340</v>
      </c>
      <c r="G120" s="3">
        <v>13345.72</v>
      </c>
    </row>
    <row r="121" spans="1:7" x14ac:dyDescent="0.3">
      <c r="A121" t="s">
        <v>220</v>
      </c>
      <c r="B121" t="s">
        <v>222</v>
      </c>
      <c r="C121" s="5" t="s">
        <v>165</v>
      </c>
      <c r="D121" t="s">
        <v>204</v>
      </c>
      <c r="E121" s="3">
        <v>10</v>
      </c>
      <c r="G121" s="3">
        <v>13355.72</v>
      </c>
    </row>
    <row r="122" spans="1:7" x14ac:dyDescent="0.3">
      <c r="A122" t="s">
        <v>223</v>
      </c>
      <c r="B122" t="s">
        <v>224</v>
      </c>
      <c r="C122" s="5" t="s">
        <v>36</v>
      </c>
      <c r="D122" t="s">
        <v>225</v>
      </c>
      <c r="E122" s="3">
        <v>50</v>
      </c>
      <c r="G122" s="3">
        <v>13405.72</v>
      </c>
    </row>
    <row r="123" spans="1:7" x14ac:dyDescent="0.3">
      <c r="A123" t="s">
        <v>226</v>
      </c>
      <c r="B123" t="s">
        <v>227</v>
      </c>
      <c r="C123" s="5" t="s">
        <v>128</v>
      </c>
      <c r="D123" t="s">
        <v>49</v>
      </c>
      <c r="F123" s="3">
        <v>-57.72</v>
      </c>
      <c r="G123" s="3">
        <v>13348</v>
      </c>
    </row>
    <row r="124" spans="1:7" x14ac:dyDescent="0.3">
      <c r="A124" t="s">
        <v>228</v>
      </c>
      <c r="B124" t="s">
        <v>229</v>
      </c>
      <c r="C124" s="5" t="s">
        <v>165</v>
      </c>
      <c r="D124" t="s">
        <v>204</v>
      </c>
      <c r="E124" s="3">
        <v>200</v>
      </c>
      <c r="G124" s="3">
        <v>13548</v>
      </c>
    </row>
    <row r="125" spans="1:7" x14ac:dyDescent="0.3">
      <c r="A125" t="s">
        <v>230</v>
      </c>
      <c r="B125" t="s">
        <v>231</v>
      </c>
      <c r="C125" s="5" t="s">
        <v>14</v>
      </c>
      <c r="D125" t="s">
        <v>33</v>
      </c>
      <c r="F125" s="3">
        <v>-99.76</v>
      </c>
      <c r="G125" s="3">
        <v>13448.24</v>
      </c>
    </row>
    <row r="126" spans="1:7" x14ac:dyDescent="0.3">
      <c r="A126" t="s">
        <v>232</v>
      </c>
      <c r="B126" t="s">
        <v>233</v>
      </c>
      <c r="C126" s="5" t="s">
        <v>25</v>
      </c>
      <c r="D126" t="s">
        <v>26</v>
      </c>
      <c r="E126" s="3">
        <v>1100</v>
      </c>
      <c r="G126" s="3">
        <v>14548.24</v>
      </c>
    </row>
    <row r="127" spans="1:7" x14ac:dyDescent="0.3">
      <c r="A127" t="s">
        <v>232</v>
      </c>
      <c r="B127" t="s">
        <v>234</v>
      </c>
      <c r="C127" s="5" t="s">
        <v>25</v>
      </c>
      <c r="D127" t="s">
        <v>26</v>
      </c>
      <c r="E127" s="3">
        <v>375</v>
      </c>
      <c r="G127" s="3">
        <v>14923.24</v>
      </c>
    </row>
    <row r="128" spans="1:7" x14ac:dyDescent="0.3">
      <c r="A128" t="s">
        <v>235</v>
      </c>
      <c r="B128" t="s">
        <v>13</v>
      </c>
      <c r="C128" s="5" t="s">
        <v>14</v>
      </c>
      <c r="D128" t="s">
        <v>15</v>
      </c>
      <c r="F128" s="3">
        <v>-275.7</v>
      </c>
      <c r="G128" s="3">
        <v>14647.54</v>
      </c>
    </row>
    <row r="129" spans="1:7" x14ac:dyDescent="0.3">
      <c r="A129" t="s">
        <v>235</v>
      </c>
      <c r="B129" t="s">
        <v>129</v>
      </c>
      <c r="C129" s="5" t="s">
        <v>130</v>
      </c>
      <c r="D129" t="s">
        <v>131</v>
      </c>
      <c r="F129" s="3">
        <v>-950</v>
      </c>
      <c r="G129" s="3">
        <v>13697.54</v>
      </c>
    </row>
    <row r="130" spans="1:7" x14ac:dyDescent="0.3">
      <c r="A130" t="s">
        <v>236</v>
      </c>
      <c r="B130" t="s">
        <v>237</v>
      </c>
      <c r="C130" s="5" t="s">
        <v>165</v>
      </c>
      <c r="D130" t="s">
        <v>204</v>
      </c>
      <c r="E130" s="3">
        <v>340</v>
      </c>
      <c r="G130" s="3">
        <v>14037.54</v>
      </c>
    </row>
    <row r="131" spans="1:7" x14ac:dyDescent="0.3">
      <c r="A131" t="s">
        <v>238</v>
      </c>
      <c r="B131" t="s">
        <v>239</v>
      </c>
      <c r="C131" s="5" t="s">
        <v>128</v>
      </c>
      <c r="D131" t="s">
        <v>18</v>
      </c>
      <c r="F131" s="3">
        <v>-4.99</v>
      </c>
      <c r="G131" s="3">
        <v>14032.55</v>
      </c>
    </row>
    <row r="132" spans="1:7" x14ac:dyDescent="0.3">
      <c r="A132" t="s">
        <v>240</v>
      </c>
      <c r="B132" t="s">
        <v>241</v>
      </c>
      <c r="C132" s="5" t="s">
        <v>165</v>
      </c>
      <c r="D132" t="s">
        <v>204</v>
      </c>
      <c r="E132" s="3">
        <v>400</v>
      </c>
      <c r="G132" s="3">
        <v>14432.55</v>
      </c>
    </row>
    <row r="133" spans="1:7" x14ac:dyDescent="0.3">
      <c r="A133" t="s">
        <v>242</v>
      </c>
      <c r="B133" t="s">
        <v>243</v>
      </c>
      <c r="C133" s="5" t="s">
        <v>128</v>
      </c>
      <c r="D133" t="s">
        <v>49</v>
      </c>
      <c r="F133" s="3">
        <v>-57.72</v>
      </c>
      <c r="G133" s="3">
        <v>14374.83</v>
      </c>
    </row>
    <row r="134" spans="1:7" x14ac:dyDescent="0.3">
      <c r="A134" t="s">
        <v>242</v>
      </c>
      <c r="B134" t="s">
        <v>244</v>
      </c>
      <c r="C134" s="5" t="s">
        <v>25</v>
      </c>
      <c r="D134" t="s">
        <v>245</v>
      </c>
      <c r="E134" s="3">
        <v>1300</v>
      </c>
      <c r="G134" s="3">
        <v>15674.83</v>
      </c>
    </row>
    <row r="135" spans="1:7" x14ac:dyDescent="0.3">
      <c r="A135" t="s">
        <v>246</v>
      </c>
      <c r="B135" t="s">
        <v>247</v>
      </c>
      <c r="C135" s="5" t="s">
        <v>165</v>
      </c>
      <c r="D135" t="s">
        <v>204</v>
      </c>
      <c r="E135" s="3">
        <v>200</v>
      </c>
      <c r="G135" s="3">
        <v>15874.83</v>
      </c>
    </row>
    <row r="136" spans="1:7" x14ac:dyDescent="0.3">
      <c r="A136" t="s">
        <v>248</v>
      </c>
      <c r="B136" t="s">
        <v>249</v>
      </c>
      <c r="C136" s="5" t="s">
        <v>140</v>
      </c>
      <c r="F136" s="3">
        <v>-0.28999999999999998</v>
      </c>
      <c r="G136" s="3">
        <v>15874.54</v>
      </c>
    </row>
    <row r="137" spans="1:7" x14ac:dyDescent="0.3">
      <c r="A137" t="s">
        <v>248</v>
      </c>
      <c r="B137" t="s">
        <v>250</v>
      </c>
      <c r="C137" s="5" t="s">
        <v>63</v>
      </c>
      <c r="D137" t="s">
        <v>251</v>
      </c>
      <c r="F137" s="3">
        <v>-840</v>
      </c>
      <c r="G137" s="3">
        <v>15034.54</v>
      </c>
    </row>
    <row r="138" spans="1:7" x14ac:dyDescent="0.3">
      <c r="A138" t="s">
        <v>252</v>
      </c>
      <c r="B138" t="s">
        <v>253</v>
      </c>
      <c r="C138" s="5" t="s">
        <v>14</v>
      </c>
      <c r="D138" t="s">
        <v>33</v>
      </c>
      <c r="F138" s="3">
        <v>-99.76</v>
      </c>
      <c r="G138" s="3">
        <v>14934.78</v>
      </c>
    </row>
    <row r="139" spans="1:7" x14ac:dyDescent="0.3">
      <c r="A139" t="s">
        <v>254</v>
      </c>
      <c r="B139" t="s">
        <v>255</v>
      </c>
      <c r="C139" s="5" t="s">
        <v>21</v>
      </c>
      <c r="D139" t="s">
        <v>256</v>
      </c>
      <c r="F139" s="3">
        <v>-39.950000000000003</v>
      </c>
      <c r="G139" s="3">
        <v>14894.83</v>
      </c>
    </row>
    <row r="140" spans="1:7" x14ac:dyDescent="0.3">
      <c r="A140" t="s">
        <v>254</v>
      </c>
      <c r="B140" t="s">
        <v>257</v>
      </c>
      <c r="C140" s="5" t="s">
        <v>165</v>
      </c>
      <c r="D140" t="s">
        <v>204</v>
      </c>
      <c r="E140" s="3">
        <v>240</v>
      </c>
      <c r="G140" s="3">
        <v>15134.83</v>
      </c>
    </row>
    <row r="141" spans="1:7" x14ac:dyDescent="0.3">
      <c r="A141" t="s">
        <v>254</v>
      </c>
      <c r="B141" t="s">
        <v>258</v>
      </c>
      <c r="C141" s="5" t="s">
        <v>165</v>
      </c>
      <c r="D141" t="s">
        <v>204</v>
      </c>
      <c r="E141" s="3">
        <v>10</v>
      </c>
      <c r="G141" s="3">
        <v>15144.83</v>
      </c>
    </row>
    <row r="142" spans="1:7" x14ac:dyDescent="0.3">
      <c r="A142" t="s">
        <v>259</v>
      </c>
      <c r="B142" t="s">
        <v>260</v>
      </c>
      <c r="C142" s="5" t="s">
        <v>21</v>
      </c>
      <c r="D142" t="s">
        <v>261</v>
      </c>
      <c r="F142" s="3">
        <v>-317.79000000000002</v>
      </c>
      <c r="G142" s="3">
        <v>14827.04</v>
      </c>
    </row>
    <row r="143" spans="1:7" x14ac:dyDescent="0.3">
      <c r="A143" t="s">
        <v>259</v>
      </c>
      <c r="B143" t="s">
        <v>13</v>
      </c>
      <c r="C143" s="5" t="s">
        <v>14</v>
      </c>
      <c r="D143" t="s">
        <v>15</v>
      </c>
      <c r="F143" s="3">
        <v>-275.7</v>
      </c>
      <c r="G143" s="3">
        <v>14551.34</v>
      </c>
    </row>
    <row r="144" spans="1:7" x14ac:dyDescent="0.3">
      <c r="A144" t="s">
        <v>259</v>
      </c>
      <c r="B144" t="s">
        <v>129</v>
      </c>
      <c r="C144" s="5" t="s">
        <v>130</v>
      </c>
      <c r="D144" t="s">
        <v>131</v>
      </c>
      <c r="F144" s="3">
        <v>-950</v>
      </c>
      <c r="G144" s="3">
        <v>13601.34</v>
      </c>
    </row>
    <row r="145" spans="1:7" x14ac:dyDescent="0.3">
      <c r="A145" t="s">
        <v>262</v>
      </c>
      <c r="B145" t="s">
        <v>263</v>
      </c>
      <c r="C145" s="5" t="s">
        <v>21</v>
      </c>
      <c r="D145" t="s">
        <v>264</v>
      </c>
      <c r="F145" s="3">
        <v>-282.41000000000003</v>
      </c>
      <c r="G145" s="3">
        <v>13318.93</v>
      </c>
    </row>
    <row r="146" spans="1:7" x14ac:dyDescent="0.3">
      <c r="A146" t="s">
        <v>262</v>
      </c>
      <c r="B146" t="s">
        <v>265</v>
      </c>
      <c r="C146" s="5" t="s">
        <v>266</v>
      </c>
      <c r="D146" t="s">
        <v>267</v>
      </c>
      <c r="F146" s="3">
        <v>-73.849999999999994</v>
      </c>
      <c r="G146" s="3">
        <v>13245.08</v>
      </c>
    </row>
    <row r="147" spans="1:7" x14ac:dyDescent="0.3">
      <c r="A147" t="s">
        <v>262</v>
      </c>
      <c r="B147" t="s">
        <v>268</v>
      </c>
      <c r="C147" s="5" t="s">
        <v>21</v>
      </c>
      <c r="D147" t="s">
        <v>269</v>
      </c>
      <c r="F147" s="3">
        <v>-250</v>
      </c>
      <c r="G147" s="3">
        <v>12995.08</v>
      </c>
    </row>
    <row r="148" spans="1:7" x14ac:dyDescent="0.3">
      <c r="A148" t="s">
        <v>270</v>
      </c>
      <c r="B148" t="s">
        <v>271</v>
      </c>
      <c r="C148" s="5" t="s">
        <v>165</v>
      </c>
      <c r="D148" t="s">
        <v>204</v>
      </c>
      <c r="E148" s="3">
        <v>400</v>
      </c>
      <c r="G148" s="3">
        <v>13395.08</v>
      </c>
    </row>
    <row r="149" spans="1:7" x14ac:dyDescent="0.3">
      <c r="A149" t="s">
        <v>270</v>
      </c>
      <c r="B149" t="s">
        <v>272</v>
      </c>
      <c r="C149" s="5" t="s">
        <v>128</v>
      </c>
      <c r="D149" t="s">
        <v>18</v>
      </c>
      <c r="F149" s="3">
        <v>-4.99</v>
      </c>
      <c r="G149" s="3">
        <v>13390.09</v>
      </c>
    </row>
    <row r="150" spans="1:7" x14ac:dyDescent="0.3">
      <c r="A150" t="s">
        <v>273</v>
      </c>
      <c r="B150" t="s">
        <v>274</v>
      </c>
      <c r="C150" s="5" t="s">
        <v>165</v>
      </c>
      <c r="D150" t="s">
        <v>155</v>
      </c>
      <c r="F150" s="3">
        <v>-210.29</v>
      </c>
      <c r="G150" s="3">
        <v>13179.8</v>
      </c>
    </row>
    <row r="151" spans="1:7" x14ac:dyDescent="0.3">
      <c r="A151" t="s">
        <v>273</v>
      </c>
      <c r="B151" t="s">
        <v>275</v>
      </c>
      <c r="C151" s="5" t="s">
        <v>165</v>
      </c>
      <c r="D151" t="s">
        <v>155</v>
      </c>
      <c r="F151" s="3">
        <v>-1471.26</v>
      </c>
      <c r="G151" s="3">
        <v>11708.54</v>
      </c>
    </row>
    <row r="152" spans="1:7" x14ac:dyDescent="0.3">
      <c r="A152" t="s">
        <v>276</v>
      </c>
      <c r="B152" t="s">
        <v>277</v>
      </c>
      <c r="C152" s="5" t="s">
        <v>165</v>
      </c>
      <c r="D152" t="s">
        <v>204</v>
      </c>
      <c r="E152" s="3">
        <v>75</v>
      </c>
      <c r="G152" s="3">
        <v>11783.54</v>
      </c>
    </row>
    <row r="153" spans="1:7" x14ac:dyDescent="0.3">
      <c r="A153" t="s">
        <v>278</v>
      </c>
      <c r="B153" t="s">
        <v>279</v>
      </c>
      <c r="C153" s="5" t="s">
        <v>280</v>
      </c>
      <c r="D153" t="s">
        <v>256</v>
      </c>
      <c r="F153" s="3">
        <v>-58.5</v>
      </c>
      <c r="G153" s="3">
        <v>11725.04</v>
      </c>
    </row>
    <row r="154" spans="1:7" x14ac:dyDescent="0.3">
      <c r="A154" t="s">
        <v>278</v>
      </c>
      <c r="B154" t="s">
        <v>281</v>
      </c>
      <c r="C154" s="5" t="s">
        <v>63</v>
      </c>
      <c r="D154" t="s">
        <v>282</v>
      </c>
      <c r="E154" s="3">
        <v>840</v>
      </c>
      <c r="G154" s="3">
        <v>12565.04</v>
      </c>
    </row>
    <row r="155" spans="1:7" x14ac:dyDescent="0.3">
      <c r="A155" t="s">
        <v>283</v>
      </c>
      <c r="B155" t="s">
        <v>284</v>
      </c>
      <c r="C155" s="5" t="s">
        <v>128</v>
      </c>
      <c r="D155" t="s">
        <v>49</v>
      </c>
      <c r="F155" s="3">
        <v>-57.72</v>
      </c>
      <c r="G155" s="3">
        <v>12507.32</v>
      </c>
    </row>
    <row r="156" spans="1:7" x14ac:dyDescent="0.3">
      <c r="A156" t="s">
        <v>283</v>
      </c>
      <c r="B156" t="s">
        <v>285</v>
      </c>
      <c r="C156" s="5" t="s">
        <v>25</v>
      </c>
      <c r="D156" t="s">
        <v>26</v>
      </c>
      <c r="E156" s="3">
        <v>1000</v>
      </c>
      <c r="G156" s="3">
        <v>13507.32</v>
      </c>
    </row>
    <row r="157" spans="1:7" x14ac:dyDescent="0.3">
      <c r="A157" t="s">
        <v>286</v>
      </c>
      <c r="B157" t="s">
        <v>116</v>
      </c>
      <c r="C157" s="5" t="s">
        <v>36</v>
      </c>
      <c r="D157" t="s">
        <v>287</v>
      </c>
      <c r="E157" s="3">
        <v>50</v>
      </c>
      <c r="G157" s="3">
        <v>13557.32</v>
      </c>
    </row>
    <row r="158" spans="1:7" x14ac:dyDescent="0.3">
      <c r="A158" t="s">
        <v>286</v>
      </c>
      <c r="B158" t="s">
        <v>288</v>
      </c>
      <c r="C158" s="5" t="s">
        <v>165</v>
      </c>
      <c r="D158" t="s">
        <v>289</v>
      </c>
      <c r="E158" s="3">
        <v>2300</v>
      </c>
      <c r="G158" s="3">
        <v>15857.32</v>
      </c>
    </row>
    <row r="159" spans="1:7" x14ac:dyDescent="0.3">
      <c r="A159" t="s">
        <v>290</v>
      </c>
      <c r="B159" t="s">
        <v>291</v>
      </c>
      <c r="C159" s="5" t="s">
        <v>165</v>
      </c>
      <c r="D159" t="s">
        <v>204</v>
      </c>
      <c r="E159" s="3">
        <v>350</v>
      </c>
      <c r="G159" s="3">
        <v>16207.32</v>
      </c>
    </row>
    <row r="160" spans="1:7" x14ac:dyDescent="0.3">
      <c r="A160" t="s">
        <v>292</v>
      </c>
      <c r="B160" t="s">
        <v>293</v>
      </c>
      <c r="C160" s="5" t="s">
        <v>36</v>
      </c>
      <c r="D160" t="s">
        <v>52</v>
      </c>
      <c r="E160" s="3">
        <v>50</v>
      </c>
      <c r="G160" s="3">
        <v>16257.32</v>
      </c>
    </row>
    <row r="161" spans="1:8" x14ac:dyDescent="0.3">
      <c r="A161" t="s">
        <v>294</v>
      </c>
      <c r="B161" t="s">
        <v>295</v>
      </c>
      <c r="C161" s="5" t="s">
        <v>14</v>
      </c>
      <c r="D161" t="s">
        <v>33</v>
      </c>
      <c r="F161" s="3">
        <v>-99.76</v>
      </c>
      <c r="G161" s="3">
        <v>16157.56</v>
      </c>
    </row>
    <row r="162" spans="1:8" x14ac:dyDescent="0.3">
      <c r="A162" t="s">
        <v>296</v>
      </c>
      <c r="B162" t="s">
        <v>297</v>
      </c>
      <c r="C162" s="5" t="s">
        <v>298</v>
      </c>
      <c r="D162" t="s">
        <v>299</v>
      </c>
      <c r="F162" s="3">
        <v>-800</v>
      </c>
      <c r="G162" s="3">
        <v>15357.56</v>
      </c>
      <c r="H162" t="s">
        <v>303</v>
      </c>
    </row>
    <row r="163" spans="1:8" x14ac:dyDescent="0.3">
      <c r="E163" s="3">
        <f>SUM(E2:E162)</f>
        <v>33501.99</v>
      </c>
      <c r="F163" s="3">
        <f>SUM(F2:F162)</f>
        <v>-24388.620000000006</v>
      </c>
    </row>
    <row r="164" spans="1:8" x14ac:dyDescent="0.3">
      <c r="G164" s="3">
        <f>G162-G2</f>
        <v>9113.369999999999</v>
      </c>
      <c r="H164" s="3" t="s">
        <v>302</v>
      </c>
    </row>
  </sheetData>
  <autoFilter ref="A1:G1" xr:uid="{D6F6FB24-A0F7-42D3-A344-9DF653BE9443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2ECAA-D5C5-42B5-82E8-2A42D737D8FA}">
  <dimension ref="A1:M212"/>
  <sheetViews>
    <sheetView workbookViewId="0">
      <pane ySplit="1" topLeftCell="A2" activePane="bottomLeft" state="frozen"/>
      <selection pane="bottomLeft" activeCell="C5" sqref="C5"/>
    </sheetView>
  </sheetViews>
  <sheetFormatPr defaultRowHeight="14.4" x14ac:dyDescent="0.3"/>
  <cols>
    <col min="1" max="1" width="13" customWidth="1"/>
    <col min="2" max="2" width="63.88671875" customWidth="1"/>
    <col min="3" max="3" width="22.77734375" customWidth="1"/>
    <col min="4" max="4" width="26.77734375" customWidth="1"/>
    <col min="5" max="5" width="12.109375" customWidth="1"/>
    <col min="6" max="7" width="11" style="3" customWidth="1"/>
    <col min="8" max="8" width="10.44140625" style="13" bestFit="1" customWidth="1"/>
    <col min="11" max="11" width="13.77734375" customWidth="1"/>
    <col min="12" max="12" width="8.44140625" customWidth="1"/>
    <col min="13" max="13" width="27.33203125" style="10" customWidth="1"/>
  </cols>
  <sheetData>
    <row r="1" spans="1:13" x14ac:dyDescent="0.3">
      <c r="A1" s="1" t="s">
        <v>0</v>
      </c>
      <c r="B1" s="1" t="s">
        <v>1</v>
      </c>
      <c r="C1" s="4" t="s">
        <v>2</v>
      </c>
      <c r="D1" s="1" t="s">
        <v>3</v>
      </c>
      <c r="E1" s="12" t="s">
        <v>312</v>
      </c>
      <c r="F1" s="8" t="s">
        <v>300</v>
      </c>
      <c r="G1" s="8" t="s">
        <v>301</v>
      </c>
      <c r="H1" s="12" t="s">
        <v>4</v>
      </c>
      <c r="I1" s="12" t="s">
        <v>317</v>
      </c>
    </row>
    <row r="2" spans="1:13" x14ac:dyDescent="0.3">
      <c r="A2" s="11" t="s">
        <v>38</v>
      </c>
      <c r="B2" t="s">
        <v>39</v>
      </c>
      <c r="C2" s="5" t="s">
        <v>40</v>
      </c>
      <c r="D2" t="s">
        <v>41</v>
      </c>
      <c r="G2" s="3">
        <v>-300</v>
      </c>
      <c r="L2" s="22" t="s">
        <v>36</v>
      </c>
      <c r="M2" s="22"/>
    </row>
    <row r="3" spans="1:13" x14ac:dyDescent="0.3">
      <c r="A3" s="11"/>
      <c r="C3" s="5"/>
      <c r="E3" s="13" t="s">
        <v>343</v>
      </c>
      <c r="F3" s="7"/>
      <c r="G3" s="7"/>
      <c r="H3" s="14">
        <f>G2</f>
        <v>-300</v>
      </c>
      <c r="L3" s="22"/>
      <c r="M3" s="21"/>
    </row>
    <row r="4" spans="1:13" x14ac:dyDescent="0.3">
      <c r="C4" s="5"/>
      <c r="L4" s="22" t="s">
        <v>318</v>
      </c>
      <c r="M4" s="21" t="s">
        <v>319</v>
      </c>
    </row>
    <row r="5" spans="1:13" x14ac:dyDescent="0.3">
      <c r="A5" t="s">
        <v>90</v>
      </c>
      <c r="B5" t="s">
        <v>91</v>
      </c>
      <c r="C5" s="5" t="s">
        <v>11</v>
      </c>
      <c r="D5" t="s">
        <v>92</v>
      </c>
      <c r="G5" s="3">
        <v>-103.09</v>
      </c>
      <c r="L5" s="22"/>
      <c r="M5" s="21" t="s">
        <v>320</v>
      </c>
    </row>
    <row r="6" spans="1:13" x14ac:dyDescent="0.3">
      <c r="A6" t="s">
        <v>16</v>
      </c>
      <c r="B6" t="s">
        <v>17</v>
      </c>
      <c r="C6" s="5" t="s">
        <v>11</v>
      </c>
      <c r="D6" t="s">
        <v>18</v>
      </c>
      <c r="G6" s="3">
        <v>-4.99</v>
      </c>
      <c r="L6" s="22"/>
      <c r="M6" s="21"/>
    </row>
    <row r="7" spans="1:13" x14ac:dyDescent="0.3">
      <c r="A7" t="s">
        <v>45</v>
      </c>
      <c r="B7" t="s">
        <v>46</v>
      </c>
      <c r="C7" s="5" t="s">
        <v>11</v>
      </c>
      <c r="D7" t="s">
        <v>18</v>
      </c>
      <c r="G7" s="3">
        <v>-4.99</v>
      </c>
      <c r="L7" s="22" t="s">
        <v>337</v>
      </c>
      <c r="M7" s="21" t="s">
        <v>339</v>
      </c>
    </row>
    <row r="8" spans="1:13" x14ac:dyDescent="0.3">
      <c r="A8" t="s">
        <v>65</v>
      </c>
      <c r="B8" t="s">
        <v>66</v>
      </c>
      <c r="C8" s="5" t="s">
        <v>11</v>
      </c>
      <c r="D8" t="s">
        <v>18</v>
      </c>
      <c r="G8" s="3">
        <v>-4.99</v>
      </c>
      <c r="L8" s="22"/>
      <c r="M8" s="21" t="s">
        <v>340</v>
      </c>
    </row>
    <row r="9" spans="1:13" x14ac:dyDescent="0.3">
      <c r="A9" t="s">
        <v>85</v>
      </c>
      <c r="B9" t="s">
        <v>86</v>
      </c>
      <c r="C9" s="5" t="s">
        <v>11</v>
      </c>
      <c r="D9" t="s">
        <v>18</v>
      </c>
      <c r="G9" s="3">
        <v>-4.99</v>
      </c>
      <c r="L9" s="22"/>
      <c r="M9" s="21" t="s">
        <v>338</v>
      </c>
    </row>
    <row r="10" spans="1:13" x14ac:dyDescent="0.3">
      <c r="A10" t="s">
        <v>99</v>
      </c>
      <c r="B10" t="s">
        <v>100</v>
      </c>
      <c r="C10" s="5" t="s">
        <v>11</v>
      </c>
      <c r="D10" t="s">
        <v>18</v>
      </c>
      <c r="G10" s="3">
        <v>-4.99</v>
      </c>
      <c r="L10" s="22"/>
      <c r="M10" s="21" t="s">
        <v>341</v>
      </c>
    </row>
    <row r="11" spans="1:13" x14ac:dyDescent="0.3">
      <c r="A11" t="s">
        <v>113</v>
      </c>
      <c r="B11" t="s">
        <v>114</v>
      </c>
      <c r="C11" s="5" t="s">
        <v>11</v>
      </c>
      <c r="D11" t="s">
        <v>18</v>
      </c>
      <c r="G11" s="3">
        <v>-4.99</v>
      </c>
      <c r="L11" s="22"/>
      <c r="M11" s="21"/>
    </row>
    <row r="12" spans="1:13" x14ac:dyDescent="0.3">
      <c r="A12" t="s">
        <v>120</v>
      </c>
      <c r="B12" t="s">
        <v>121</v>
      </c>
      <c r="C12" s="5" t="s">
        <v>11</v>
      </c>
      <c r="D12" t="s">
        <v>49</v>
      </c>
      <c r="G12" s="3">
        <v>-57.72</v>
      </c>
      <c r="L12" s="22" t="s">
        <v>321</v>
      </c>
      <c r="M12" s="21" t="s">
        <v>322</v>
      </c>
    </row>
    <row r="13" spans="1:13" x14ac:dyDescent="0.3">
      <c r="A13" t="s">
        <v>47</v>
      </c>
      <c r="B13" t="s">
        <v>48</v>
      </c>
      <c r="C13" s="5" t="s">
        <v>11</v>
      </c>
      <c r="D13" t="s">
        <v>49</v>
      </c>
      <c r="G13" s="3">
        <v>-70.89</v>
      </c>
      <c r="L13" s="22"/>
      <c r="M13" s="21" t="s">
        <v>323</v>
      </c>
    </row>
    <row r="14" spans="1:13" x14ac:dyDescent="0.3">
      <c r="A14" t="s">
        <v>67</v>
      </c>
      <c r="B14" t="s">
        <v>68</v>
      </c>
      <c r="C14" s="5" t="s">
        <v>11</v>
      </c>
      <c r="D14" t="s">
        <v>49</v>
      </c>
      <c r="G14" s="3">
        <v>-57.72</v>
      </c>
      <c r="L14" s="22"/>
      <c r="M14" s="21"/>
    </row>
    <row r="15" spans="1:13" x14ac:dyDescent="0.3">
      <c r="A15" t="s">
        <v>87</v>
      </c>
      <c r="B15" t="s">
        <v>88</v>
      </c>
      <c r="C15" s="5" t="s">
        <v>11</v>
      </c>
      <c r="D15" t="s">
        <v>49</v>
      </c>
      <c r="G15" s="3">
        <v>-57.72</v>
      </c>
      <c r="L15" s="22" t="s">
        <v>63</v>
      </c>
      <c r="M15" s="21" t="s">
        <v>324</v>
      </c>
    </row>
    <row r="16" spans="1:13" x14ac:dyDescent="0.3">
      <c r="A16" t="s">
        <v>104</v>
      </c>
      <c r="B16" t="s">
        <v>105</v>
      </c>
      <c r="C16" s="5" t="s">
        <v>11</v>
      </c>
      <c r="D16" t="s">
        <v>49</v>
      </c>
      <c r="G16" s="3">
        <v>-57.72</v>
      </c>
      <c r="L16" s="22"/>
      <c r="M16" s="21" t="s">
        <v>40</v>
      </c>
    </row>
    <row r="17" spans="1:13" x14ac:dyDescent="0.3">
      <c r="A17" t="s">
        <v>6</v>
      </c>
      <c r="B17" t="s">
        <v>10</v>
      </c>
      <c r="C17" s="5" t="s">
        <v>11</v>
      </c>
      <c r="D17" t="s">
        <v>12</v>
      </c>
      <c r="G17" s="3">
        <v>-18.36</v>
      </c>
      <c r="L17" s="22"/>
      <c r="M17" s="26"/>
    </row>
    <row r="18" spans="1:13" x14ac:dyDescent="0.3">
      <c r="A18" t="s">
        <v>80</v>
      </c>
      <c r="B18" t="s">
        <v>81</v>
      </c>
      <c r="C18" s="5" t="s">
        <v>11</v>
      </c>
      <c r="D18" t="s">
        <v>12</v>
      </c>
      <c r="G18" s="3">
        <v>-18.36</v>
      </c>
      <c r="L18" s="22" t="s">
        <v>325</v>
      </c>
      <c r="M18" s="21" t="s">
        <v>342</v>
      </c>
    </row>
    <row r="19" spans="1:13" x14ac:dyDescent="0.3">
      <c r="A19" t="s">
        <v>42</v>
      </c>
      <c r="B19" t="s">
        <v>43</v>
      </c>
      <c r="C19" s="5" t="s">
        <v>44</v>
      </c>
      <c r="D19" t="s">
        <v>22</v>
      </c>
      <c r="G19" s="3">
        <v>-191.99</v>
      </c>
      <c r="M19" s="21" t="s">
        <v>21</v>
      </c>
    </row>
    <row r="20" spans="1:13" x14ac:dyDescent="0.3">
      <c r="C20" s="5"/>
      <c r="E20" s="13" t="s">
        <v>347</v>
      </c>
      <c r="H20" s="14">
        <f>SUM(G5:G19)</f>
        <v>-663.5100000000001</v>
      </c>
      <c r="L20" s="22"/>
      <c r="M20" s="36"/>
    </row>
    <row r="21" spans="1:13" x14ac:dyDescent="0.3">
      <c r="C21" s="5"/>
      <c r="L21" s="22" t="s">
        <v>326</v>
      </c>
      <c r="M21" s="21" t="s">
        <v>327</v>
      </c>
    </row>
    <row r="22" spans="1:13" x14ac:dyDescent="0.3">
      <c r="A22" t="s">
        <v>34</v>
      </c>
      <c r="B22" t="s">
        <v>7</v>
      </c>
      <c r="C22" s="5" t="s">
        <v>8</v>
      </c>
      <c r="D22" t="s">
        <v>9</v>
      </c>
      <c r="G22" s="3">
        <v>-450</v>
      </c>
      <c r="L22" s="22"/>
      <c r="M22" s="21" t="s">
        <v>328</v>
      </c>
    </row>
    <row r="23" spans="1:13" x14ac:dyDescent="0.3">
      <c r="A23" t="s">
        <v>60</v>
      </c>
      <c r="B23" t="s">
        <v>7</v>
      </c>
      <c r="C23" s="5" t="s">
        <v>8</v>
      </c>
      <c r="D23" t="s">
        <v>9</v>
      </c>
      <c r="G23" s="3">
        <v>-450</v>
      </c>
    </row>
    <row r="24" spans="1:13" x14ac:dyDescent="0.3">
      <c r="A24" t="s">
        <v>80</v>
      </c>
      <c r="B24" t="s">
        <v>7</v>
      </c>
      <c r="C24" s="5" t="s">
        <v>8</v>
      </c>
      <c r="D24" t="s">
        <v>9</v>
      </c>
      <c r="G24" s="3">
        <v>-450</v>
      </c>
    </row>
    <row r="25" spans="1:13" x14ac:dyDescent="0.3">
      <c r="A25" t="s">
        <v>112</v>
      </c>
      <c r="B25" t="s">
        <v>7</v>
      </c>
      <c r="C25" s="5" t="s">
        <v>8</v>
      </c>
      <c r="D25" t="s">
        <v>9</v>
      </c>
      <c r="G25" s="3">
        <v>-450</v>
      </c>
    </row>
    <row r="26" spans="1:13" x14ac:dyDescent="0.3">
      <c r="A26" t="s">
        <v>126</v>
      </c>
      <c r="B26" t="s">
        <v>7</v>
      </c>
      <c r="C26" s="5" t="s">
        <v>8</v>
      </c>
      <c r="D26" t="s">
        <v>9</v>
      </c>
      <c r="G26" s="3">
        <v>-450</v>
      </c>
    </row>
    <row r="27" spans="1:13" x14ac:dyDescent="0.3">
      <c r="A27" t="s">
        <v>156</v>
      </c>
      <c r="B27" t="s">
        <v>7</v>
      </c>
      <c r="C27" s="5" t="s">
        <v>8</v>
      </c>
      <c r="D27" t="s">
        <v>9</v>
      </c>
      <c r="G27" s="3">
        <v>-450</v>
      </c>
    </row>
    <row r="28" spans="1:13" x14ac:dyDescent="0.3">
      <c r="A28" t="s">
        <v>98</v>
      </c>
      <c r="B28" t="s">
        <v>7</v>
      </c>
      <c r="C28" s="5" t="s">
        <v>8</v>
      </c>
      <c r="D28" t="s">
        <v>9</v>
      </c>
      <c r="G28" s="3">
        <v>-450</v>
      </c>
    </row>
    <row r="29" spans="1:13" x14ac:dyDescent="0.3">
      <c r="A29" t="s">
        <v>6</v>
      </c>
      <c r="B29" t="s">
        <v>7</v>
      </c>
      <c r="C29" s="5" t="s">
        <v>8</v>
      </c>
      <c r="D29" t="s">
        <v>9</v>
      </c>
      <c r="G29" s="3">
        <v>-450</v>
      </c>
    </row>
    <row r="30" spans="1:13" x14ac:dyDescent="0.3">
      <c r="A30" t="s">
        <v>163</v>
      </c>
      <c r="B30" t="s">
        <v>167</v>
      </c>
      <c r="C30" s="5" t="s">
        <v>8</v>
      </c>
      <c r="D30" t="s">
        <v>52</v>
      </c>
      <c r="F30" s="3">
        <v>450</v>
      </c>
    </row>
    <row r="31" spans="1:13" x14ac:dyDescent="0.3">
      <c r="A31" t="s">
        <v>50</v>
      </c>
      <c r="B31" t="s">
        <v>51</v>
      </c>
      <c r="C31" s="5" t="s">
        <v>8</v>
      </c>
      <c r="D31" t="s">
        <v>52</v>
      </c>
      <c r="F31" s="3">
        <v>1350</v>
      </c>
    </row>
    <row r="32" spans="1:13" x14ac:dyDescent="0.3">
      <c r="C32" s="5"/>
      <c r="E32" s="13" t="s">
        <v>348</v>
      </c>
      <c r="F32" s="7"/>
      <c r="G32" s="7"/>
      <c r="H32" s="14">
        <f>SUM(F30:F31)</f>
        <v>1800</v>
      </c>
    </row>
    <row r="33" spans="1:8" x14ac:dyDescent="0.3">
      <c r="C33" s="5"/>
      <c r="E33" s="13" t="s">
        <v>346</v>
      </c>
      <c r="F33" s="7"/>
      <c r="G33" s="7"/>
      <c r="H33" s="14">
        <f>SUM(G22:G29)</f>
        <v>-3600</v>
      </c>
    </row>
    <row r="34" spans="1:8" x14ac:dyDescent="0.3">
      <c r="C34" s="5"/>
    </row>
    <row r="35" spans="1:8" x14ac:dyDescent="0.3">
      <c r="A35" t="s">
        <v>248</v>
      </c>
      <c r="B35" t="s">
        <v>250</v>
      </c>
      <c r="C35" s="5" t="s">
        <v>63</v>
      </c>
      <c r="D35" t="s">
        <v>251</v>
      </c>
      <c r="G35" s="3">
        <v>-840</v>
      </c>
    </row>
    <row r="36" spans="1:8" x14ac:dyDescent="0.3">
      <c r="A36" t="s">
        <v>278</v>
      </c>
      <c r="B36" t="s">
        <v>281</v>
      </c>
      <c r="C36" s="5" t="s">
        <v>63</v>
      </c>
      <c r="D36" t="s">
        <v>282</v>
      </c>
      <c r="F36" s="3">
        <v>840</v>
      </c>
    </row>
    <row r="37" spans="1:8" x14ac:dyDescent="0.3">
      <c r="A37" t="s">
        <v>61</v>
      </c>
      <c r="B37" t="s">
        <v>62</v>
      </c>
      <c r="C37" s="5" t="s">
        <v>63</v>
      </c>
      <c r="D37" t="s">
        <v>64</v>
      </c>
      <c r="F37" s="3">
        <v>50</v>
      </c>
    </row>
    <row r="38" spans="1:8" x14ac:dyDescent="0.3">
      <c r="A38" t="s">
        <v>77</v>
      </c>
      <c r="B38" t="s">
        <v>78</v>
      </c>
      <c r="C38" s="5" t="s">
        <v>63</v>
      </c>
      <c r="D38" t="s">
        <v>79</v>
      </c>
      <c r="F38" s="3">
        <v>100</v>
      </c>
    </row>
    <row r="39" spans="1:8" x14ac:dyDescent="0.3">
      <c r="A39" t="s">
        <v>93</v>
      </c>
      <c r="B39" t="s">
        <v>94</v>
      </c>
      <c r="C39" s="5" t="s">
        <v>63</v>
      </c>
      <c r="D39" t="s">
        <v>79</v>
      </c>
      <c r="F39" s="3">
        <v>150</v>
      </c>
    </row>
    <row r="40" spans="1:8" x14ac:dyDescent="0.3">
      <c r="C40" s="5"/>
      <c r="E40" s="13" t="s">
        <v>349</v>
      </c>
      <c r="F40" s="7"/>
      <c r="G40" s="7"/>
      <c r="H40" s="14">
        <f>G35</f>
        <v>-840</v>
      </c>
    </row>
    <row r="41" spans="1:8" x14ac:dyDescent="0.3">
      <c r="C41" s="5"/>
      <c r="E41" s="13" t="s">
        <v>350</v>
      </c>
      <c r="F41" s="7"/>
      <c r="G41" s="7"/>
      <c r="H41" s="14">
        <f>SUM(F36:F39)</f>
        <v>1140</v>
      </c>
    </row>
    <row r="42" spans="1:8" x14ac:dyDescent="0.3">
      <c r="C42" s="5"/>
    </row>
    <row r="43" spans="1:8" x14ac:dyDescent="0.3">
      <c r="A43" t="s">
        <v>146</v>
      </c>
      <c r="B43" t="s">
        <v>147</v>
      </c>
      <c r="C43" s="5" t="s">
        <v>148</v>
      </c>
      <c r="D43" t="s">
        <v>52</v>
      </c>
      <c r="F43" s="3">
        <v>400</v>
      </c>
    </row>
    <row r="44" spans="1:8" x14ac:dyDescent="0.3">
      <c r="A44" t="s">
        <v>278</v>
      </c>
      <c r="B44" t="s">
        <v>279</v>
      </c>
      <c r="C44" s="5" t="s">
        <v>310</v>
      </c>
      <c r="D44" t="s">
        <v>256</v>
      </c>
      <c r="G44" s="3">
        <v>-58.5</v>
      </c>
    </row>
    <row r="45" spans="1:8" x14ac:dyDescent="0.3">
      <c r="A45" t="s">
        <v>146</v>
      </c>
      <c r="B45" t="s">
        <v>151</v>
      </c>
      <c r="C45" s="5" t="s">
        <v>152</v>
      </c>
      <c r="D45" t="s">
        <v>9</v>
      </c>
      <c r="G45" s="3">
        <v>-400</v>
      </c>
    </row>
    <row r="46" spans="1:8" x14ac:dyDescent="0.3">
      <c r="C46" s="5"/>
      <c r="E46" s="13" t="s">
        <v>351</v>
      </c>
      <c r="H46" s="14">
        <f>F43</f>
        <v>400</v>
      </c>
    </row>
    <row r="47" spans="1:8" x14ac:dyDescent="0.3">
      <c r="C47" s="5"/>
      <c r="E47" s="13" t="s">
        <v>352</v>
      </c>
      <c r="H47" s="14">
        <f>SUM(G44:G45)</f>
        <v>-458.5</v>
      </c>
    </row>
    <row r="48" spans="1:8" x14ac:dyDescent="0.3">
      <c r="C48" s="5"/>
    </row>
    <row r="49" spans="1:8" x14ac:dyDescent="0.3">
      <c r="A49" t="s">
        <v>19</v>
      </c>
      <c r="B49" t="s">
        <v>20</v>
      </c>
      <c r="C49" s="5" t="s">
        <v>21</v>
      </c>
      <c r="D49" t="s">
        <v>22</v>
      </c>
      <c r="G49" s="3">
        <v>-174.5</v>
      </c>
    </row>
    <row r="50" spans="1:8" x14ac:dyDescent="0.3">
      <c r="A50" t="s">
        <v>254</v>
      </c>
      <c r="B50" t="s">
        <v>255</v>
      </c>
      <c r="C50" s="5" t="s">
        <v>21</v>
      </c>
      <c r="D50" t="s">
        <v>256</v>
      </c>
      <c r="G50" s="3">
        <v>-39.950000000000003</v>
      </c>
    </row>
    <row r="51" spans="1:8" x14ac:dyDescent="0.3">
      <c r="A51" t="s">
        <v>262</v>
      </c>
      <c r="B51" t="s">
        <v>263</v>
      </c>
      <c r="C51" s="5" t="s">
        <v>21</v>
      </c>
      <c r="D51" t="s">
        <v>264</v>
      </c>
      <c r="G51" s="3">
        <v>-282.41000000000003</v>
      </c>
    </row>
    <row r="52" spans="1:8" x14ac:dyDescent="0.3">
      <c r="A52" t="s">
        <v>262</v>
      </c>
      <c r="B52" t="s">
        <v>268</v>
      </c>
      <c r="C52" s="5" t="s">
        <v>21</v>
      </c>
      <c r="D52" t="s">
        <v>269</v>
      </c>
      <c r="G52" s="3">
        <v>-250</v>
      </c>
    </row>
    <row r="53" spans="1:8" x14ac:dyDescent="0.3">
      <c r="A53" t="s">
        <v>259</v>
      </c>
      <c r="B53" t="s">
        <v>260</v>
      </c>
      <c r="C53" s="5" t="s">
        <v>21</v>
      </c>
      <c r="D53" t="s">
        <v>261</v>
      </c>
      <c r="G53" s="3">
        <v>-317.79000000000002</v>
      </c>
    </row>
    <row r="54" spans="1:8" x14ac:dyDescent="0.3">
      <c r="C54" s="5"/>
      <c r="E54" s="13" t="s">
        <v>353</v>
      </c>
      <c r="F54" s="7"/>
      <c r="H54" s="14">
        <f>SUM(G49:G53)</f>
        <v>-1064.6500000000001</v>
      </c>
    </row>
    <row r="55" spans="1:8" x14ac:dyDescent="0.3">
      <c r="C55" s="5"/>
    </row>
    <row r="56" spans="1:8" x14ac:dyDescent="0.3">
      <c r="A56" t="s">
        <v>82</v>
      </c>
      <c r="B56" t="s">
        <v>83</v>
      </c>
      <c r="C56" s="5" t="s">
        <v>84</v>
      </c>
      <c r="G56" s="3">
        <v>-250</v>
      </c>
    </row>
    <row r="57" spans="1:8" x14ac:dyDescent="0.3">
      <c r="C57" s="5"/>
      <c r="E57" s="13" t="s">
        <v>354</v>
      </c>
      <c r="H57" s="14">
        <f>G56</f>
        <v>-250</v>
      </c>
    </row>
    <row r="58" spans="1:8" x14ac:dyDescent="0.3">
      <c r="C58" s="5"/>
    </row>
    <row r="59" spans="1:8" x14ac:dyDescent="0.3">
      <c r="A59" t="s">
        <v>174</v>
      </c>
      <c r="B59" t="s">
        <v>306</v>
      </c>
      <c r="C59" s="5" t="s">
        <v>165</v>
      </c>
      <c r="D59" t="s">
        <v>176</v>
      </c>
      <c r="G59" s="3">
        <v>-152.91999999999999</v>
      </c>
    </row>
    <row r="60" spans="1:8" x14ac:dyDescent="0.3">
      <c r="A60" t="s">
        <v>187</v>
      </c>
      <c r="B60" t="s">
        <v>307</v>
      </c>
      <c r="C60" s="5" t="s">
        <v>165</v>
      </c>
      <c r="D60" t="s">
        <v>176</v>
      </c>
      <c r="G60" s="3">
        <v>-40.58</v>
      </c>
    </row>
    <row r="61" spans="1:8" x14ac:dyDescent="0.3">
      <c r="A61" t="s">
        <v>174</v>
      </c>
      <c r="B61" t="s">
        <v>308</v>
      </c>
      <c r="C61" s="5" t="s">
        <v>165</v>
      </c>
      <c r="D61" t="s">
        <v>180</v>
      </c>
      <c r="G61" s="3">
        <v>-174.05</v>
      </c>
    </row>
    <row r="62" spans="1:8" x14ac:dyDescent="0.3">
      <c r="A62" t="s">
        <v>187</v>
      </c>
      <c r="B62" t="s">
        <v>309</v>
      </c>
      <c r="C62" s="5" t="s">
        <v>165</v>
      </c>
      <c r="D62" t="s">
        <v>180</v>
      </c>
      <c r="G62" s="3">
        <v>-50</v>
      </c>
    </row>
    <row r="63" spans="1:8" x14ac:dyDescent="0.3">
      <c r="A63" t="s">
        <v>187</v>
      </c>
      <c r="B63" t="s">
        <v>190</v>
      </c>
      <c r="C63" s="5" t="s">
        <v>165</v>
      </c>
      <c r="D63" t="s">
        <v>155</v>
      </c>
      <c r="G63" s="3">
        <v>-1183.6199999999999</v>
      </c>
    </row>
    <row r="64" spans="1:8" x14ac:dyDescent="0.3">
      <c r="A64" t="s">
        <v>273</v>
      </c>
      <c r="B64" t="s">
        <v>274</v>
      </c>
      <c r="C64" s="5" t="s">
        <v>165</v>
      </c>
      <c r="D64" t="s">
        <v>155</v>
      </c>
      <c r="G64" s="3">
        <v>-210.29</v>
      </c>
    </row>
    <row r="65" spans="1:8" x14ac:dyDescent="0.3">
      <c r="A65" t="s">
        <v>273</v>
      </c>
      <c r="B65" t="s">
        <v>275</v>
      </c>
      <c r="C65" s="5" t="s">
        <v>165</v>
      </c>
      <c r="D65" t="s">
        <v>155</v>
      </c>
      <c r="G65" s="3">
        <v>-1471.26</v>
      </c>
    </row>
    <row r="66" spans="1:8" x14ac:dyDescent="0.3">
      <c r="A66" t="s">
        <v>163</v>
      </c>
      <c r="B66" t="s">
        <v>164</v>
      </c>
      <c r="C66" s="5" t="s">
        <v>165</v>
      </c>
      <c r="D66" t="s">
        <v>166</v>
      </c>
      <c r="G66" s="3">
        <v>-6</v>
      </c>
    </row>
    <row r="67" spans="1:8" x14ac:dyDescent="0.3">
      <c r="C67" s="5"/>
      <c r="E67" s="13" t="s">
        <v>355</v>
      </c>
      <c r="H67" s="14">
        <f>SUM(G59:G66)</f>
        <v>-3288.72</v>
      </c>
    </row>
    <row r="68" spans="1:8" x14ac:dyDescent="0.3">
      <c r="C68" s="5"/>
    </row>
    <row r="69" spans="1:8" x14ac:dyDescent="0.3">
      <c r="A69" t="s">
        <v>236</v>
      </c>
      <c r="B69" t="s">
        <v>237</v>
      </c>
      <c r="C69" s="5" t="s">
        <v>165</v>
      </c>
      <c r="D69" t="s">
        <v>204</v>
      </c>
      <c r="F69" s="3">
        <v>340</v>
      </c>
    </row>
    <row r="70" spans="1:8" x14ac:dyDescent="0.3">
      <c r="A70" t="s">
        <v>216</v>
      </c>
      <c r="B70" t="s">
        <v>217</v>
      </c>
      <c r="C70" s="5" t="s">
        <v>165</v>
      </c>
      <c r="D70" t="s">
        <v>204</v>
      </c>
      <c r="F70" s="3">
        <v>400</v>
      </c>
    </row>
    <row r="71" spans="1:8" x14ac:dyDescent="0.3">
      <c r="A71" t="s">
        <v>240</v>
      </c>
      <c r="B71" t="s">
        <v>241</v>
      </c>
      <c r="C71" s="5" t="s">
        <v>165</v>
      </c>
      <c r="D71" t="s">
        <v>204</v>
      </c>
      <c r="F71" s="3">
        <v>400</v>
      </c>
    </row>
    <row r="72" spans="1:8" x14ac:dyDescent="0.3">
      <c r="A72" t="s">
        <v>202</v>
      </c>
      <c r="B72" t="s">
        <v>203</v>
      </c>
      <c r="C72" s="5" t="s">
        <v>165</v>
      </c>
      <c r="D72" t="s">
        <v>204</v>
      </c>
      <c r="F72" s="3">
        <v>250</v>
      </c>
    </row>
    <row r="73" spans="1:8" x14ac:dyDescent="0.3">
      <c r="A73" t="s">
        <v>220</v>
      </c>
      <c r="B73" t="s">
        <v>221</v>
      </c>
      <c r="C73" s="5" t="s">
        <v>165</v>
      </c>
      <c r="D73" t="s">
        <v>204</v>
      </c>
      <c r="F73" s="3">
        <v>340</v>
      </c>
    </row>
    <row r="74" spans="1:8" x14ac:dyDescent="0.3">
      <c r="A74" t="s">
        <v>220</v>
      </c>
      <c r="B74" t="s">
        <v>222</v>
      </c>
      <c r="C74" s="5" t="s">
        <v>165</v>
      </c>
      <c r="D74" t="s">
        <v>204</v>
      </c>
      <c r="F74" s="3">
        <v>10</v>
      </c>
    </row>
    <row r="75" spans="1:8" x14ac:dyDescent="0.3">
      <c r="A75" t="s">
        <v>205</v>
      </c>
      <c r="B75" t="s">
        <v>207</v>
      </c>
      <c r="C75" s="5" t="s">
        <v>165</v>
      </c>
      <c r="D75" t="s">
        <v>204</v>
      </c>
      <c r="F75" s="3">
        <v>250</v>
      </c>
    </row>
    <row r="76" spans="1:8" x14ac:dyDescent="0.3">
      <c r="A76" t="s">
        <v>228</v>
      </c>
      <c r="B76" t="s">
        <v>229</v>
      </c>
      <c r="C76" s="5" t="s">
        <v>165</v>
      </c>
      <c r="D76" t="s">
        <v>204</v>
      </c>
      <c r="F76" s="3">
        <v>200</v>
      </c>
    </row>
    <row r="77" spans="1:8" x14ac:dyDescent="0.3">
      <c r="A77" t="s">
        <v>208</v>
      </c>
      <c r="B77" t="s">
        <v>209</v>
      </c>
      <c r="C77" s="5" t="s">
        <v>165</v>
      </c>
      <c r="D77" t="s">
        <v>204</v>
      </c>
      <c r="F77" s="3">
        <v>200</v>
      </c>
    </row>
    <row r="78" spans="1:8" x14ac:dyDescent="0.3">
      <c r="A78" t="s">
        <v>270</v>
      </c>
      <c r="B78" t="s">
        <v>271</v>
      </c>
      <c r="C78" s="5" t="s">
        <v>165</v>
      </c>
      <c r="D78" t="s">
        <v>204</v>
      </c>
      <c r="F78" s="3">
        <v>400</v>
      </c>
    </row>
    <row r="79" spans="1:8" x14ac:dyDescent="0.3">
      <c r="A79" t="s">
        <v>276</v>
      </c>
      <c r="B79" t="s">
        <v>277</v>
      </c>
      <c r="C79" s="5" t="s">
        <v>165</v>
      </c>
      <c r="D79" t="s">
        <v>204</v>
      </c>
      <c r="F79" s="3">
        <v>75</v>
      </c>
    </row>
    <row r="80" spans="1:8" x14ac:dyDescent="0.3">
      <c r="A80" t="s">
        <v>246</v>
      </c>
      <c r="B80" t="s">
        <v>247</v>
      </c>
      <c r="C80" s="5" t="s">
        <v>165</v>
      </c>
      <c r="D80" t="s">
        <v>204</v>
      </c>
      <c r="F80" s="3">
        <v>200</v>
      </c>
    </row>
    <row r="81" spans="1:13" x14ac:dyDescent="0.3">
      <c r="A81" t="s">
        <v>290</v>
      </c>
      <c r="B81" t="s">
        <v>291</v>
      </c>
      <c r="C81" s="5" t="s">
        <v>165</v>
      </c>
      <c r="D81" t="s">
        <v>204</v>
      </c>
      <c r="F81" s="3">
        <v>350</v>
      </c>
    </row>
    <row r="82" spans="1:13" x14ac:dyDescent="0.3">
      <c r="A82" t="s">
        <v>254</v>
      </c>
      <c r="B82" t="s">
        <v>257</v>
      </c>
      <c r="C82" s="5" t="s">
        <v>165</v>
      </c>
      <c r="D82" t="s">
        <v>204</v>
      </c>
      <c r="F82" s="3">
        <v>240</v>
      </c>
    </row>
    <row r="83" spans="1:13" x14ac:dyDescent="0.3">
      <c r="A83" t="s">
        <v>254</v>
      </c>
      <c r="B83" t="s">
        <v>258</v>
      </c>
      <c r="C83" s="5" t="s">
        <v>165</v>
      </c>
      <c r="D83" t="s">
        <v>204</v>
      </c>
      <c r="F83" s="3">
        <v>10</v>
      </c>
    </row>
    <row r="84" spans="1:13" x14ac:dyDescent="0.3">
      <c r="C84" s="5"/>
      <c r="E84" s="13" t="s">
        <v>367</v>
      </c>
      <c r="H84" s="14">
        <f>SUM(F69:F83)</f>
        <v>3665</v>
      </c>
    </row>
    <row r="85" spans="1:13" x14ac:dyDescent="0.3">
      <c r="C85" s="5"/>
    </row>
    <row r="86" spans="1:13" x14ac:dyDescent="0.3">
      <c r="A86" t="s">
        <v>286</v>
      </c>
      <c r="B86" t="s">
        <v>288</v>
      </c>
      <c r="C86" s="5" t="s">
        <v>165</v>
      </c>
      <c r="D86" t="s">
        <v>289</v>
      </c>
      <c r="F86" s="3">
        <v>2300</v>
      </c>
    </row>
    <row r="87" spans="1:13" x14ac:dyDescent="0.3">
      <c r="A87" t="s">
        <v>132</v>
      </c>
      <c r="B87" t="s">
        <v>134</v>
      </c>
      <c r="C87" s="5" t="s">
        <v>25</v>
      </c>
      <c r="D87" t="s">
        <v>135</v>
      </c>
      <c r="F87" s="3">
        <v>5000</v>
      </c>
    </row>
    <row r="88" spans="1:13" x14ac:dyDescent="0.3">
      <c r="A88" t="s">
        <v>242</v>
      </c>
      <c r="B88" t="s">
        <v>244</v>
      </c>
      <c r="C88" s="5" t="s">
        <v>25</v>
      </c>
      <c r="D88" t="s">
        <v>245</v>
      </c>
      <c r="F88" s="3">
        <v>1300</v>
      </c>
    </row>
    <row r="89" spans="1:13" x14ac:dyDescent="0.3">
      <c r="A89" t="s">
        <v>146</v>
      </c>
      <c r="B89" t="s">
        <v>150</v>
      </c>
      <c r="C89" s="5" t="s">
        <v>25</v>
      </c>
      <c r="D89" t="s">
        <v>26</v>
      </c>
      <c r="F89" s="3">
        <v>2000</v>
      </c>
    </row>
    <row r="90" spans="1:13" s="13" customFormat="1" x14ac:dyDescent="0.3">
      <c r="C90" s="37"/>
      <c r="E90" s="13" t="s">
        <v>356</v>
      </c>
      <c r="F90" s="7"/>
      <c r="G90" s="7"/>
      <c r="H90" s="14">
        <f>SUM(F86:F89)</f>
        <v>10600</v>
      </c>
      <c r="M90" s="38"/>
    </row>
    <row r="91" spans="1:13" x14ac:dyDescent="0.3">
      <c r="C91" s="5"/>
    </row>
    <row r="92" spans="1:13" x14ac:dyDescent="0.3">
      <c r="A92" t="s">
        <v>248</v>
      </c>
      <c r="B92" t="s">
        <v>249</v>
      </c>
      <c r="C92" s="5" t="s">
        <v>140</v>
      </c>
      <c r="G92" s="3">
        <v>-0.28999999999999998</v>
      </c>
    </row>
    <row r="93" spans="1:13" x14ac:dyDescent="0.3">
      <c r="C93" s="5"/>
      <c r="E93" s="13" t="s">
        <v>357</v>
      </c>
      <c r="H93" s="14">
        <f>G92</f>
        <v>-0.28999999999999998</v>
      </c>
    </row>
    <row r="94" spans="1:13" x14ac:dyDescent="0.3">
      <c r="C94" s="5"/>
    </row>
    <row r="95" spans="1:13" x14ac:dyDescent="0.3">
      <c r="A95" t="s">
        <v>101</v>
      </c>
      <c r="B95" t="s">
        <v>102</v>
      </c>
      <c r="C95" s="5" t="s">
        <v>14</v>
      </c>
      <c r="D95" t="s">
        <v>103</v>
      </c>
      <c r="G95" s="3">
        <v>-82.19</v>
      </c>
    </row>
    <row r="96" spans="1:13" x14ac:dyDescent="0.3">
      <c r="A96" t="s">
        <v>58</v>
      </c>
      <c r="B96" t="s">
        <v>59</v>
      </c>
      <c r="C96" s="5" t="s">
        <v>14</v>
      </c>
      <c r="D96" t="s">
        <v>33</v>
      </c>
      <c r="G96" s="3">
        <v>-99.76</v>
      </c>
    </row>
    <row r="97" spans="1:7" x14ac:dyDescent="0.3">
      <c r="A97" t="s">
        <v>230</v>
      </c>
      <c r="B97" t="s">
        <v>231</v>
      </c>
      <c r="C97" s="5" t="s">
        <v>14</v>
      </c>
      <c r="D97" t="s">
        <v>33</v>
      </c>
      <c r="G97" s="3">
        <v>-99.76</v>
      </c>
    </row>
    <row r="98" spans="1:7" x14ac:dyDescent="0.3">
      <c r="A98" t="s">
        <v>122</v>
      </c>
      <c r="B98" t="s">
        <v>123</v>
      </c>
      <c r="C98" s="5" t="s">
        <v>14</v>
      </c>
      <c r="D98" t="s">
        <v>33</v>
      </c>
      <c r="G98" s="3">
        <v>-99.76</v>
      </c>
    </row>
    <row r="99" spans="1:7" x14ac:dyDescent="0.3">
      <c r="A99" t="s">
        <v>144</v>
      </c>
      <c r="B99" t="s">
        <v>145</v>
      </c>
      <c r="C99" s="5" t="s">
        <v>14</v>
      </c>
      <c r="D99" t="s">
        <v>33</v>
      </c>
      <c r="G99" s="3">
        <v>-99.76</v>
      </c>
    </row>
    <row r="100" spans="1:7" x14ac:dyDescent="0.3">
      <c r="A100" t="s">
        <v>184</v>
      </c>
      <c r="B100" t="s">
        <v>185</v>
      </c>
      <c r="C100" s="5" t="s">
        <v>14</v>
      </c>
      <c r="D100" t="s">
        <v>33</v>
      </c>
      <c r="G100" s="3">
        <v>-99.76</v>
      </c>
    </row>
    <row r="101" spans="1:7" x14ac:dyDescent="0.3">
      <c r="A101" t="s">
        <v>95</v>
      </c>
      <c r="B101" t="s">
        <v>96</v>
      </c>
      <c r="C101" s="5" t="s">
        <v>14</v>
      </c>
      <c r="D101" t="s">
        <v>33</v>
      </c>
      <c r="G101" s="3">
        <v>-99.76</v>
      </c>
    </row>
    <row r="102" spans="1:7" x14ac:dyDescent="0.3">
      <c r="A102" t="s">
        <v>294</v>
      </c>
      <c r="B102" t="s">
        <v>295</v>
      </c>
      <c r="C102" s="5" t="s">
        <v>14</v>
      </c>
      <c r="D102" t="s">
        <v>33</v>
      </c>
      <c r="G102" s="3">
        <v>-99.76</v>
      </c>
    </row>
    <row r="103" spans="1:7" x14ac:dyDescent="0.3">
      <c r="A103" t="s">
        <v>74</v>
      </c>
      <c r="B103" t="s">
        <v>75</v>
      </c>
      <c r="C103" s="5" t="s">
        <v>14</v>
      </c>
      <c r="D103" t="s">
        <v>33</v>
      </c>
      <c r="G103" s="3">
        <v>-99.76</v>
      </c>
    </row>
    <row r="104" spans="1:7" x14ac:dyDescent="0.3">
      <c r="A104" t="s">
        <v>252</v>
      </c>
      <c r="B104" t="s">
        <v>253</v>
      </c>
      <c r="C104" s="5" t="s">
        <v>14</v>
      </c>
      <c r="D104" t="s">
        <v>33</v>
      </c>
      <c r="G104" s="3">
        <v>-99.76</v>
      </c>
    </row>
    <row r="105" spans="1:7" x14ac:dyDescent="0.3">
      <c r="A105" t="s">
        <v>106</v>
      </c>
      <c r="B105" t="s">
        <v>107</v>
      </c>
      <c r="C105" s="5" t="s">
        <v>14</v>
      </c>
      <c r="D105" t="s">
        <v>33</v>
      </c>
      <c r="G105" s="3">
        <v>-99.76</v>
      </c>
    </row>
    <row r="106" spans="1:7" x14ac:dyDescent="0.3">
      <c r="A106" t="s">
        <v>210</v>
      </c>
      <c r="B106" t="s">
        <v>211</v>
      </c>
      <c r="C106" s="5" t="s">
        <v>14</v>
      </c>
      <c r="D106" t="s">
        <v>33</v>
      </c>
      <c r="G106" s="3">
        <v>-99.76</v>
      </c>
    </row>
    <row r="107" spans="1:7" x14ac:dyDescent="0.3">
      <c r="A107" t="s">
        <v>31</v>
      </c>
      <c r="B107" t="s">
        <v>32</v>
      </c>
      <c r="C107" s="5" t="s">
        <v>14</v>
      </c>
      <c r="D107" t="s">
        <v>33</v>
      </c>
      <c r="G107" s="3">
        <v>-99.76</v>
      </c>
    </row>
    <row r="108" spans="1:7" x14ac:dyDescent="0.3">
      <c r="A108" t="s">
        <v>34</v>
      </c>
      <c r="B108" t="s">
        <v>13</v>
      </c>
      <c r="C108" s="5" t="s">
        <v>14</v>
      </c>
      <c r="D108" t="s">
        <v>15</v>
      </c>
      <c r="G108" s="3">
        <v>-275.7</v>
      </c>
    </row>
    <row r="109" spans="1:7" x14ac:dyDescent="0.3">
      <c r="A109" t="s">
        <v>60</v>
      </c>
      <c r="B109" t="s">
        <v>13</v>
      </c>
      <c r="C109" s="5" t="s">
        <v>14</v>
      </c>
      <c r="D109" t="s">
        <v>15</v>
      </c>
      <c r="G109" s="3">
        <v>-275.7</v>
      </c>
    </row>
    <row r="110" spans="1:7" x14ac:dyDescent="0.3">
      <c r="A110" t="s">
        <v>80</v>
      </c>
      <c r="B110" t="s">
        <v>13</v>
      </c>
      <c r="C110" s="5" t="s">
        <v>14</v>
      </c>
      <c r="D110" t="s">
        <v>15</v>
      </c>
      <c r="G110" s="3">
        <v>-275.7</v>
      </c>
    </row>
    <row r="111" spans="1:7" x14ac:dyDescent="0.3">
      <c r="A111" t="s">
        <v>112</v>
      </c>
      <c r="B111" t="s">
        <v>13</v>
      </c>
      <c r="C111" s="5" t="s">
        <v>14</v>
      </c>
      <c r="D111" t="s">
        <v>15</v>
      </c>
      <c r="G111" s="3">
        <v>-275.7</v>
      </c>
    </row>
    <row r="112" spans="1:7" x14ac:dyDescent="0.3">
      <c r="A112" t="s">
        <v>126</v>
      </c>
      <c r="B112" t="s">
        <v>13</v>
      </c>
      <c r="C112" s="5" t="s">
        <v>14</v>
      </c>
      <c r="D112" t="s">
        <v>15</v>
      </c>
      <c r="G112" s="3">
        <v>-275.7</v>
      </c>
    </row>
    <row r="113" spans="1:8" x14ac:dyDescent="0.3">
      <c r="A113" t="s">
        <v>156</v>
      </c>
      <c r="B113" t="s">
        <v>13</v>
      </c>
      <c r="C113" s="5" t="s">
        <v>14</v>
      </c>
      <c r="D113" t="s">
        <v>15</v>
      </c>
      <c r="G113" s="3">
        <v>-275.7</v>
      </c>
    </row>
    <row r="114" spans="1:8" x14ac:dyDescent="0.3">
      <c r="A114" t="s">
        <v>195</v>
      </c>
      <c r="B114" t="s">
        <v>13</v>
      </c>
      <c r="C114" s="5" t="s">
        <v>14</v>
      </c>
      <c r="D114" t="s">
        <v>15</v>
      </c>
      <c r="G114" s="3">
        <v>-275.7</v>
      </c>
    </row>
    <row r="115" spans="1:8" x14ac:dyDescent="0.3">
      <c r="A115" t="s">
        <v>259</v>
      </c>
      <c r="B115" t="s">
        <v>13</v>
      </c>
      <c r="C115" s="5" t="s">
        <v>14</v>
      </c>
      <c r="D115" t="s">
        <v>15</v>
      </c>
      <c r="G115" s="3">
        <v>-275.7</v>
      </c>
    </row>
    <row r="116" spans="1:8" x14ac:dyDescent="0.3">
      <c r="A116" t="s">
        <v>98</v>
      </c>
      <c r="B116" t="s">
        <v>13</v>
      </c>
      <c r="C116" s="5" t="s">
        <v>14</v>
      </c>
      <c r="D116" t="s">
        <v>15</v>
      </c>
      <c r="G116" s="3">
        <v>-275.7</v>
      </c>
    </row>
    <row r="117" spans="1:8" x14ac:dyDescent="0.3">
      <c r="A117" t="s">
        <v>235</v>
      </c>
      <c r="B117" t="s">
        <v>13</v>
      </c>
      <c r="C117" s="5" t="s">
        <v>14</v>
      </c>
      <c r="D117" t="s">
        <v>15</v>
      </c>
      <c r="G117" s="3">
        <v>-275.7</v>
      </c>
    </row>
    <row r="118" spans="1:8" x14ac:dyDescent="0.3">
      <c r="A118" t="s">
        <v>6</v>
      </c>
      <c r="B118" t="s">
        <v>13</v>
      </c>
      <c r="C118" s="5" t="s">
        <v>14</v>
      </c>
      <c r="D118" t="s">
        <v>15</v>
      </c>
      <c r="G118" s="3">
        <v>-275.7</v>
      </c>
    </row>
    <row r="119" spans="1:8" x14ac:dyDescent="0.3">
      <c r="A119" t="s">
        <v>214</v>
      </c>
      <c r="B119" t="s">
        <v>13</v>
      </c>
      <c r="C119" s="5" t="s">
        <v>14</v>
      </c>
      <c r="D119" t="s">
        <v>15</v>
      </c>
      <c r="G119" s="3">
        <v>-275.7</v>
      </c>
    </row>
    <row r="120" spans="1:8" x14ac:dyDescent="0.3">
      <c r="C120" s="5"/>
      <c r="E120" s="13" t="s">
        <v>358</v>
      </c>
      <c r="H120" s="14">
        <f>SUM(G95:G119)</f>
        <v>-4587.7099999999982</v>
      </c>
    </row>
    <row r="121" spans="1:8" x14ac:dyDescent="0.3">
      <c r="C121" s="5"/>
    </row>
    <row r="122" spans="1:8" x14ac:dyDescent="0.3">
      <c r="A122" t="s">
        <v>223</v>
      </c>
      <c r="B122" t="s">
        <v>224</v>
      </c>
      <c r="C122" s="5" t="s">
        <v>36</v>
      </c>
      <c r="D122" t="s">
        <v>225</v>
      </c>
      <c r="F122" s="3">
        <v>50</v>
      </c>
    </row>
    <row r="123" spans="1:8" x14ac:dyDescent="0.3">
      <c r="A123" t="s">
        <v>34</v>
      </c>
      <c r="B123" t="s">
        <v>35</v>
      </c>
      <c r="C123" s="5" t="s">
        <v>36</v>
      </c>
      <c r="D123" t="s">
        <v>37</v>
      </c>
      <c r="F123" s="3">
        <v>50</v>
      </c>
    </row>
    <row r="124" spans="1:8" x14ac:dyDescent="0.3">
      <c r="A124" t="s">
        <v>115</v>
      </c>
      <c r="B124" t="s">
        <v>118</v>
      </c>
      <c r="C124" s="5" t="s">
        <v>36</v>
      </c>
      <c r="D124" t="s">
        <v>119</v>
      </c>
      <c r="F124" s="3">
        <v>50</v>
      </c>
    </row>
    <row r="125" spans="1:8" x14ac:dyDescent="0.3">
      <c r="A125" t="s">
        <v>156</v>
      </c>
      <c r="B125" t="s">
        <v>157</v>
      </c>
      <c r="C125" s="5" t="s">
        <v>36</v>
      </c>
      <c r="D125" t="s">
        <v>158</v>
      </c>
      <c r="F125" s="3">
        <v>50</v>
      </c>
    </row>
    <row r="126" spans="1:8" x14ac:dyDescent="0.3">
      <c r="A126" t="s">
        <v>174</v>
      </c>
      <c r="B126" t="s">
        <v>177</v>
      </c>
      <c r="C126" s="5" t="s">
        <v>36</v>
      </c>
      <c r="D126" t="s">
        <v>178</v>
      </c>
      <c r="F126" s="3">
        <v>50</v>
      </c>
    </row>
    <row r="127" spans="1:8" x14ac:dyDescent="0.3">
      <c r="A127" t="s">
        <v>74</v>
      </c>
      <c r="B127" t="s">
        <v>76</v>
      </c>
      <c r="C127" s="5" t="s">
        <v>36</v>
      </c>
      <c r="D127" t="s">
        <v>64</v>
      </c>
      <c r="F127" s="3">
        <v>100</v>
      </c>
    </row>
    <row r="128" spans="1:8" x14ac:dyDescent="0.3">
      <c r="A128" t="s">
        <v>87</v>
      </c>
      <c r="B128" t="s">
        <v>89</v>
      </c>
      <c r="C128" s="5" t="s">
        <v>36</v>
      </c>
      <c r="D128" t="s">
        <v>52</v>
      </c>
      <c r="F128" s="3">
        <v>100</v>
      </c>
    </row>
    <row r="129" spans="1:8" x14ac:dyDescent="0.3">
      <c r="A129" t="s">
        <v>115</v>
      </c>
      <c r="B129" t="s">
        <v>116</v>
      </c>
      <c r="C129" s="5" t="s">
        <v>36</v>
      </c>
      <c r="D129" t="s">
        <v>117</v>
      </c>
      <c r="F129" s="3">
        <v>50</v>
      </c>
    </row>
    <row r="130" spans="1:8" x14ac:dyDescent="0.3">
      <c r="A130" t="s">
        <v>286</v>
      </c>
      <c r="B130" t="s">
        <v>116</v>
      </c>
      <c r="C130" s="5" t="s">
        <v>36</v>
      </c>
      <c r="D130" t="s">
        <v>287</v>
      </c>
      <c r="F130" s="3">
        <v>50</v>
      </c>
    </row>
    <row r="131" spans="1:8" x14ac:dyDescent="0.3">
      <c r="A131" t="s">
        <v>292</v>
      </c>
      <c r="B131" t="s">
        <v>293</v>
      </c>
      <c r="C131" s="5" t="s">
        <v>36</v>
      </c>
      <c r="D131" t="s">
        <v>52</v>
      </c>
      <c r="F131" s="3">
        <v>50</v>
      </c>
    </row>
    <row r="132" spans="1:8" x14ac:dyDescent="0.3">
      <c r="A132" t="s">
        <v>192</v>
      </c>
      <c r="B132" t="s">
        <v>193</v>
      </c>
      <c r="C132" s="5" t="s">
        <v>36</v>
      </c>
      <c r="D132" t="s">
        <v>194</v>
      </c>
      <c r="F132" s="3">
        <v>50</v>
      </c>
    </row>
    <row r="133" spans="1:8" x14ac:dyDescent="0.3">
      <c r="A133" t="s">
        <v>195</v>
      </c>
      <c r="B133" t="s">
        <v>196</v>
      </c>
      <c r="C133" s="5" t="s">
        <v>36</v>
      </c>
      <c r="D133" t="s">
        <v>197</v>
      </c>
      <c r="F133" s="3">
        <v>50</v>
      </c>
    </row>
    <row r="134" spans="1:8" x14ac:dyDescent="0.3">
      <c r="A134" t="s">
        <v>181</v>
      </c>
      <c r="B134" t="s">
        <v>182</v>
      </c>
      <c r="C134" s="5" t="s">
        <v>36</v>
      </c>
      <c r="D134" t="s">
        <v>183</v>
      </c>
      <c r="F134" s="3">
        <v>50</v>
      </c>
    </row>
    <row r="135" spans="1:8" x14ac:dyDescent="0.3">
      <c r="C135" s="5"/>
      <c r="E135" s="13" t="s">
        <v>359</v>
      </c>
      <c r="H135" s="14">
        <f>SUM(F122:F134)</f>
        <v>750</v>
      </c>
    </row>
    <row r="136" spans="1:8" x14ac:dyDescent="0.3">
      <c r="C136" s="5"/>
    </row>
    <row r="137" spans="1:8" x14ac:dyDescent="0.3">
      <c r="A137" t="s">
        <v>296</v>
      </c>
      <c r="B137" t="s">
        <v>297</v>
      </c>
      <c r="C137" s="5" t="s">
        <v>298</v>
      </c>
      <c r="D137" t="s">
        <v>299</v>
      </c>
      <c r="G137" s="3">
        <v>-800</v>
      </c>
    </row>
    <row r="138" spans="1:8" x14ac:dyDescent="0.3">
      <c r="C138" s="5"/>
      <c r="E138" s="13" t="s">
        <v>360</v>
      </c>
      <c r="H138" s="14">
        <f>G137</f>
        <v>-800</v>
      </c>
    </row>
    <row r="139" spans="1:8" x14ac:dyDescent="0.3">
      <c r="C139" s="5"/>
    </row>
    <row r="140" spans="1:8" x14ac:dyDescent="0.3">
      <c r="A140" t="s">
        <v>23</v>
      </c>
      <c r="B140" t="s">
        <v>24</v>
      </c>
      <c r="C140" s="5" t="s">
        <v>25</v>
      </c>
      <c r="D140" t="s">
        <v>26</v>
      </c>
      <c r="F140" s="3">
        <v>375</v>
      </c>
    </row>
    <row r="141" spans="1:8" x14ac:dyDescent="0.3">
      <c r="A141" t="s">
        <v>29</v>
      </c>
      <c r="B141" t="s">
        <v>30</v>
      </c>
      <c r="C141" s="5" t="s">
        <v>25</v>
      </c>
      <c r="D141" t="s">
        <v>26</v>
      </c>
      <c r="F141" s="3">
        <v>375</v>
      </c>
    </row>
    <row r="142" spans="1:8" x14ac:dyDescent="0.3">
      <c r="A142" t="s">
        <v>53</v>
      </c>
      <c r="B142" t="s">
        <v>57</v>
      </c>
      <c r="C142" s="5" t="s">
        <v>25</v>
      </c>
      <c r="D142" t="s">
        <v>26</v>
      </c>
      <c r="F142" s="3">
        <v>375</v>
      </c>
    </row>
    <row r="143" spans="1:8" x14ac:dyDescent="0.3">
      <c r="A143" t="s">
        <v>69</v>
      </c>
      <c r="B143" t="s">
        <v>73</v>
      </c>
      <c r="C143" s="5" t="s">
        <v>25</v>
      </c>
      <c r="D143" t="s">
        <v>26</v>
      </c>
      <c r="F143" s="3">
        <v>375</v>
      </c>
    </row>
    <row r="144" spans="1:8" x14ac:dyDescent="0.3">
      <c r="A144" t="s">
        <v>95</v>
      </c>
      <c r="B144" t="s">
        <v>97</v>
      </c>
      <c r="C144" s="5" t="s">
        <v>25</v>
      </c>
      <c r="D144" t="s">
        <v>26</v>
      </c>
      <c r="F144" s="3">
        <v>375</v>
      </c>
    </row>
    <row r="145" spans="1:8" x14ac:dyDescent="0.3">
      <c r="A145" t="s">
        <v>106</v>
      </c>
      <c r="B145" t="s">
        <v>108</v>
      </c>
      <c r="C145" s="5" t="s">
        <v>25</v>
      </c>
      <c r="D145" t="s">
        <v>109</v>
      </c>
      <c r="F145" s="3">
        <v>375</v>
      </c>
    </row>
    <row r="146" spans="1:8" x14ac:dyDescent="0.3">
      <c r="A146" t="s">
        <v>124</v>
      </c>
      <c r="B146" t="s">
        <v>125</v>
      </c>
      <c r="C146" s="5" t="s">
        <v>25</v>
      </c>
      <c r="D146" t="s">
        <v>109</v>
      </c>
      <c r="F146" s="3">
        <v>375</v>
      </c>
    </row>
    <row r="147" spans="1:8" x14ac:dyDescent="0.3">
      <c r="A147" t="s">
        <v>142</v>
      </c>
      <c r="B147" t="s">
        <v>143</v>
      </c>
      <c r="C147" s="5" t="s">
        <v>25</v>
      </c>
      <c r="D147" t="s">
        <v>26</v>
      </c>
      <c r="F147" s="3">
        <v>375</v>
      </c>
    </row>
    <row r="148" spans="1:8" x14ac:dyDescent="0.3">
      <c r="A148" t="s">
        <v>184</v>
      </c>
      <c r="B148" t="s">
        <v>186</v>
      </c>
      <c r="C148" s="5" t="s">
        <v>25</v>
      </c>
      <c r="D148" t="s">
        <v>26</v>
      </c>
      <c r="F148" s="3">
        <v>375</v>
      </c>
    </row>
    <row r="149" spans="1:8" x14ac:dyDescent="0.3">
      <c r="A149" t="s">
        <v>210</v>
      </c>
      <c r="B149" t="s">
        <v>213</v>
      </c>
      <c r="C149" s="5" t="s">
        <v>25</v>
      </c>
      <c r="D149" t="s">
        <v>26</v>
      </c>
      <c r="F149" s="3">
        <v>375</v>
      </c>
    </row>
    <row r="150" spans="1:8" x14ac:dyDescent="0.3">
      <c r="A150" t="s">
        <v>232</v>
      </c>
      <c r="B150" t="s">
        <v>234</v>
      </c>
      <c r="C150" s="5" t="s">
        <v>25</v>
      </c>
      <c r="D150" t="s">
        <v>26</v>
      </c>
      <c r="F150" s="3">
        <v>375</v>
      </c>
    </row>
    <row r="151" spans="1:8" x14ac:dyDescent="0.3">
      <c r="C151" s="5"/>
      <c r="E151" s="13" t="s">
        <v>361</v>
      </c>
      <c r="F151" s="7"/>
      <c r="H151" s="14">
        <f>SUM(F140:F150)</f>
        <v>4125</v>
      </c>
    </row>
    <row r="152" spans="1:8" x14ac:dyDescent="0.3">
      <c r="C152" s="5"/>
    </row>
    <row r="153" spans="1:8" x14ac:dyDescent="0.3">
      <c r="A153" t="s">
        <v>146</v>
      </c>
      <c r="B153" t="s">
        <v>149</v>
      </c>
      <c r="C153" s="5" t="s">
        <v>25</v>
      </c>
      <c r="D153" t="s">
        <v>26</v>
      </c>
      <c r="F153" s="3">
        <v>1100</v>
      </c>
    </row>
    <row r="154" spans="1:8" x14ac:dyDescent="0.3">
      <c r="A154" t="s">
        <v>198</v>
      </c>
      <c r="B154" t="s">
        <v>199</v>
      </c>
      <c r="C154" s="5" t="s">
        <v>25</v>
      </c>
      <c r="D154" t="s">
        <v>26</v>
      </c>
      <c r="F154" s="3">
        <v>1100</v>
      </c>
    </row>
    <row r="155" spans="1:8" x14ac:dyDescent="0.3">
      <c r="A155" t="s">
        <v>210</v>
      </c>
      <c r="B155" t="s">
        <v>212</v>
      </c>
      <c r="C155" s="5" t="s">
        <v>25</v>
      </c>
      <c r="D155" t="s">
        <v>26</v>
      </c>
      <c r="F155" s="3">
        <v>1100</v>
      </c>
    </row>
    <row r="156" spans="1:8" x14ac:dyDescent="0.3">
      <c r="A156" t="s">
        <v>232</v>
      </c>
      <c r="B156" t="s">
        <v>233</v>
      </c>
      <c r="C156" s="5" t="s">
        <v>25</v>
      </c>
      <c r="D156" t="s">
        <v>26</v>
      </c>
      <c r="F156" s="3">
        <v>1100</v>
      </c>
    </row>
    <row r="157" spans="1:8" x14ac:dyDescent="0.3">
      <c r="C157" s="5"/>
      <c r="E157" s="13" t="s">
        <v>362</v>
      </c>
      <c r="H157" s="14">
        <f>SUM(F153:F156)</f>
        <v>4400</v>
      </c>
    </row>
    <row r="158" spans="1:8" x14ac:dyDescent="0.3">
      <c r="C158" s="5"/>
    </row>
    <row r="159" spans="1:8" x14ac:dyDescent="0.3">
      <c r="A159" t="s">
        <v>283</v>
      </c>
      <c r="B159" t="s">
        <v>285</v>
      </c>
      <c r="C159" s="5" t="s">
        <v>25</v>
      </c>
      <c r="D159" t="s">
        <v>26</v>
      </c>
      <c r="F159" s="3">
        <v>1000</v>
      </c>
    </row>
    <row r="160" spans="1:8" x14ac:dyDescent="0.3">
      <c r="C160" s="5"/>
      <c r="E160" s="13" t="s">
        <v>21</v>
      </c>
      <c r="F160" s="7"/>
      <c r="H160" s="14">
        <f>F159</f>
        <v>1000</v>
      </c>
    </row>
    <row r="161" spans="1:8" x14ac:dyDescent="0.3">
      <c r="C161" s="5"/>
    </row>
    <row r="162" spans="1:8" x14ac:dyDescent="0.3">
      <c r="A162" t="s">
        <v>23</v>
      </c>
      <c r="B162" t="s">
        <v>27</v>
      </c>
      <c r="C162" s="5" t="s">
        <v>25</v>
      </c>
      <c r="D162" t="s">
        <v>26</v>
      </c>
      <c r="F162" s="3">
        <v>600</v>
      </c>
    </row>
    <row r="163" spans="1:8" x14ac:dyDescent="0.3">
      <c r="A163" t="s">
        <v>53</v>
      </c>
      <c r="B163" t="s">
        <v>27</v>
      </c>
      <c r="C163" s="5" t="s">
        <v>25</v>
      </c>
      <c r="D163" t="s">
        <v>26</v>
      </c>
      <c r="F163" s="3">
        <v>600</v>
      </c>
    </row>
    <row r="164" spans="1:8" x14ac:dyDescent="0.3">
      <c r="A164" t="s">
        <v>29</v>
      </c>
      <c r="B164" t="s">
        <v>27</v>
      </c>
      <c r="C164" s="5" t="s">
        <v>25</v>
      </c>
      <c r="D164" t="s">
        <v>26</v>
      </c>
      <c r="F164" s="3">
        <v>600</v>
      </c>
    </row>
    <row r="165" spans="1:8" x14ac:dyDescent="0.3">
      <c r="A165" t="s">
        <v>95</v>
      </c>
      <c r="B165" t="s">
        <v>27</v>
      </c>
      <c r="C165" s="5" t="s">
        <v>25</v>
      </c>
      <c r="D165" t="s">
        <v>26</v>
      </c>
      <c r="F165" s="3">
        <v>600</v>
      </c>
    </row>
    <row r="166" spans="1:8" x14ac:dyDescent="0.3">
      <c r="A166" t="s">
        <v>106</v>
      </c>
      <c r="B166" t="s">
        <v>27</v>
      </c>
      <c r="C166" s="5" t="s">
        <v>25</v>
      </c>
      <c r="D166" t="s">
        <v>109</v>
      </c>
      <c r="F166" s="3">
        <v>600</v>
      </c>
    </row>
    <row r="167" spans="1:8" x14ac:dyDescent="0.3">
      <c r="A167" t="s">
        <v>69</v>
      </c>
      <c r="B167" t="s">
        <v>27</v>
      </c>
      <c r="C167" s="5" t="s">
        <v>25</v>
      </c>
      <c r="D167" t="s">
        <v>26</v>
      </c>
      <c r="F167" s="3">
        <v>600</v>
      </c>
    </row>
    <row r="168" spans="1:8" x14ac:dyDescent="0.3">
      <c r="A168" t="s">
        <v>124</v>
      </c>
      <c r="B168" t="s">
        <v>27</v>
      </c>
      <c r="C168" s="5" t="s">
        <v>25</v>
      </c>
      <c r="D168" t="s">
        <v>109</v>
      </c>
      <c r="F168" s="3">
        <v>600</v>
      </c>
    </row>
    <row r="169" spans="1:8" x14ac:dyDescent="0.3">
      <c r="A169" t="s">
        <v>110</v>
      </c>
      <c r="B169" t="s">
        <v>111</v>
      </c>
      <c r="C169" s="5" t="s">
        <v>25</v>
      </c>
      <c r="D169" t="s">
        <v>26</v>
      </c>
      <c r="F169" s="3">
        <v>191.99</v>
      </c>
    </row>
    <row r="170" spans="1:8" x14ac:dyDescent="0.3">
      <c r="A170" t="s">
        <v>23</v>
      </c>
      <c r="B170" t="s">
        <v>28</v>
      </c>
      <c r="C170" s="5" t="s">
        <v>25</v>
      </c>
      <c r="D170" t="s">
        <v>26</v>
      </c>
      <c r="F170" s="3">
        <v>960</v>
      </c>
    </row>
    <row r="171" spans="1:8" x14ac:dyDescent="0.3">
      <c r="C171" s="5"/>
      <c r="E171" s="13" t="s">
        <v>363</v>
      </c>
      <c r="H171" s="14">
        <f>SUM(F162:F170)</f>
        <v>5351.99</v>
      </c>
    </row>
    <row r="172" spans="1:8" x14ac:dyDescent="0.3">
      <c r="C172" s="5"/>
      <c r="D172" s="13"/>
    </row>
    <row r="173" spans="1:8" x14ac:dyDescent="0.3">
      <c r="A173" t="s">
        <v>172</v>
      </c>
      <c r="B173" t="s">
        <v>173</v>
      </c>
      <c r="C173" s="5" t="s">
        <v>161</v>
      </c>
      <c r="D173" t="s">
        <v>52</v>
      </c>
      <c r="F173" s="3">
        <v>220</v>
      </c>
    </row>
    <row r="174" spans="1:8" x14ac:dyDescent="0.3">
      <c r="A174" t="s">
        <v>159</v>
      </c>
      <c r="B174" t="s">
        <v>160</v>
      </c>
      <c r="C174" s="5" t="s">
        <v>161</v>
      </c>
      <c r="D174" t="s">
        <v>162</v>
      </c>
      <c r="F174" s="3">
        <v>50</v>
      </c>
    </row>
    <row r="175" spans="1:8" x14ac:dyDescent="0.3">
      <c r="C175" s="5"/>
      <c r="E175" s="13" t="s">
        <v>364</v>
      </c>
      <c r="H175" s="14">
        <f>F173+F174</f>
        <v>270</v>
      </c>
    </row>
    <row r="176" spans="1:8" x14ac:dyDescent="0.3">
      <c r="C176" s="5"/>
    </row>
    <row r="177" spans="1:8" x14ac:dyDescent="0.3">
      <c r="A177" t="s">
        <v>69</v>
      </c>
      <c r="B177" t="s">
        <v>70</v>
      </c>
      <c r="C177" s="5" t="s">
        <v>71</v>
      </c>
      <c r="D177" t="s">
        <v>72</v>
      </c>
      <c r="G177" s="3">
        <v>-116.28</v>
      </c>
    </row>
    <row r="178" spans="1:8" x14ac:dyDescent="0.3">
      <c r="A178" t="s">
        <v>262</v>
      </c>
      <c r="B178" t="s">
        <v>265</v>
      </c>
      <c r="C178" s="5" t="s">
        <v>71</v>
      </c>
      <c r="D178" t="s">
        <v>267</v>
      </c>
      <c r="G178" s="3">
        <v>-73.849999999999994</v>
      </c>
    </row>
    <row r="179" spans="1:8" x14ac:dyDescent="0.3">
      <c r="A179" t="s">
        <v>138</v>
      </c>
      <c r="B179" t="s">
        <v>139</v>
      </c>
      <c r="C179" s="5" t="s">
        <v>140</v>
      </c>
      <c r="D179" t="s">
        <v>141</v>
      </c>
      <c r="G179" s="3">
        <v>-6</v>
      </c>
    </row>
    <row r="180" spans="1:8" x14ac:dyDescent="0.3">
      <c r="C180" s="5"/>
      <c r="E180" s="13" t="s">
        <v>71</v>
      </c>
      <c r="H180" s="14">
        <f>SUM(G177:G179)</f>
        <v>-196.13</v>
      </c>
    </row>
    <row r="181" spans="1:8" x14ac:dyDescent="0.3">
      <c r="C181" s="5"/>
    </row>
    <row r="182" spans="1:8" x14ac:dyDescent="0.3">
      <c r="A182" t="s">
        <v>53</v>
      </c>
      <c r="B182" t="s">
        <v>54</v>
      </c>
      <c r="C182" s="5" t="s">
        <v>55</v>
      </c>
      <c r="D182" t="s">
        <v>56</v>
      </c>
      <c r="G182" s="3">
        <v>-48</v>
      </c>
    </row>
    <row r="183" spans="1:8" x14ac:dyDescent="0.3">
      <c r="A183" t="s">
        <v>187</v>
      </c>
      <c r="B183" t="s">
        <v>188</v>
      </c>
      <c r="C183" s="5" t="s">
        <v>55</v>
      </c>
      <c r="D183" t="s">
        <v>56</v>
      </c>
      <c r="G183" s="3">
        <v>-48</v>
      </c>
    </row>
    <row r="184" spans="1:8" x14ac:dyDescent="0.3">
      <c r="C184" s="5"/>
      <c r="E184" s="13" t="s">
        <v>55</v>
      </c>
      <c r="H184" s="14">
        <f>G182+G183</f>
        <v>-96</v>
      </c>
    </row>
    <row r="185" spans="1:8" x14ac:dyDescent="0.3">
      <c r="C185" s="5"/>
    </row>
    <row r="186" spans="1:8" x14ac:dyDescent="0.3">
      <c r="A186" t="s">
        <v>132</v>
      </c>
      <c r="B186" t="s">
        <v>133</v>
      </c>
      <c r="C186" s="5" t="s">
        <v>128</v>
      </c>
      <c r="D186" t="s">
        <v>18</v>
      </c>
      <c r="G186" s="3">
        <v>-4.99</v>
      </c>
    </row>
    <row r="187" spans="1:8" x14ac:dyDescent="0.3">
      <c r="A187" t="s">
        <v>168</v>
      </c>
      <c r="B187" t="s">
        <v>169</v>
      </c>
      <c r="C187" s="5" t="s">
        <v>128</v>
      </c>
      <c r="D187" t="s">
        <v>18</v>
      </c>
      <c r="G187" s="3">
        <v>-4.99</v>
      </c>
      <c r="H187" s="13" t="s">
        <v>305</v>
      </c>
    </row>
    <row r="188" spans="1:8" x14ac:dyDescent="0.3">
      <c r="A188" t="s">
        <v>200</v>
      </c>
      <c r="B188" t="s">
        <v>201</v>
      </c>
      <c r="C188" s="5" t="s">
        <v>128</v>
      </c>
      <c r="D188" t="s">
        <v>18</v>
      </c>
      <c r="G188" s="3">
        <v>-4.99</v>
      </c>
    </row>
    <row r="189" spans="1:8" x14ac:dyDescent="0.3">
      <c r="A189" t="s">
        <v>218</v>
      </c>
      <c r="B189" t="s">
        <v>219</v>
      </c>
      <c r="C189" s="5" t="s">
        <v>128</v>
      </c>
      <c r="D189" t="s">
        <v>18</v>
      </c>
      <c r="G189" s="3">
        <v>-4.99</v>
      </c>
    </row>
    <row r="190" spans="1:8" x14ac:dyDescent="0.3">
      <c r="A190" t="s">
        <v>238</v>
      </c>
      <c r="B190" t="s">
        <v>239</v>
      </c>
      <c r="C190" s="5" t="s">
        <v>128</v>
      </c>
      <c r="D190" t="s">
        <v>18</v>
      </c>
      <c r="G190" s="3">
        <v>-4.99</v>
      </c>
    </row>
    <row r="191" spans="1:8" x14ac:dyDescent="0.3">
      <c r="A191" t="s">
        <v>270</v>
      </c>
      <c r="B191" t="s">
        <v>272</v>
      </c>
      <c r="C191" s="5" t="s">
        <v>128</v>
      </c>
      <c r="D191" t="s">
        <v>18</v>
      </c>
      <c r="G191" s="3">
        <v>-4.99</v>
      </c>
    </row>
    <row r="192" spans="1:8" x14ac:dyDescent="0.3">
      <c r="A192" t="s">
        <v>136</v>
      </c>
      <c r="B192" t="s">
        <v>137</v>
      </c>
      <c r="C192" s="5" t="s">
        <v>128</v>
      </c>
      <c r="D192" t="s">
        <v>49</v>
      </c>
      <c r="G192" s="3">
        <v>-57.72</v>
      </c>
    </row>
    <row r="193" spans="1:8" x14ac:dyDescent="0.3">
      <c r="A193" t="s">
        <v>170</v>
      </c>
      <c r="B193" t="s">
        <v>171</v>
      </c>
      <c r="C193" s="5" t="s">
        <v>128</v>
      </c>
      <c r="D193" t="s">
        <v>49</v>
      </c>
      <c r="G193" s="3">
        <v>-57.72</v>
      </c>
    </row>
    <row r="194" spans="1:8" x14ac:dyDescent="0.3">
      <c r="A194" t="s">
        <v>205</v>
      </c>
      <c r="B194" t="s">
        <v>206</v>
      </c>
      <c r="C194" s="5" t="s">
        <v>128</v>
      </c>
      <c r="D194" t="s">
        <v>49</v>
      </c>
      <c r="G194" s="3">
        <v>-128.66</v>
      </c>
    </row>
    <row r="195" spans="1:8" x14ac:dyDescent="0.3">
      <c r="A195" t="s">
        <v>226</v>
      </c>
      <c r="B195" t="s">
        <v>227</v>
      </c>
      <c r="C195" s="5" t="s">
        <v>128</v>
      </c>
      <c r="D195" t="s">
        <v>49</v>
      </c>
      <c r="G195" s="3">
        <v>-57.72</v>
      </c>
    </row>
    <row r="196" spans="1:8" x14ac:dyDescent="0.3">
      <c r="A196" t="s">
        <v>242</v>
      </c>
      <c r="B196" t="s">
        <v>243</v>
      </c>
      <c r="C196" s="5" t="s">
        <v>128</v>
      </c>
      <c r="D196" t="s">
        <v>49</v>
      </c>
      <c r="G196" s="3">
        <v>-57.72</v>
      </c>
    </row>
    <row r="197" spans="1:8" x14ac:dyDescent="0.3">
      <c r="A197" t="s">
        <v>283</v>
      </c>
      <c r="B197" t="s">
        <v>284</v>
      </c>
      <c r="C197" s="5" t="s">
        <v>128</v>
      </c>
      <c r="D197" t="s">
        <v>49</v>
      </c>
      <c r="G197" s="3">
        <v>-57.72</v>
      </c>
    </row>
    <row r="198" spans="1:8" x14ac:dyDescent="0.3">
      <c r="A198" t="s">
        <v>126</v>
      </c>
      <c r="B198" t="s">
        <v>127</v>
      </c>
      <c r="C198" s="5" t="s">
        <v>128</v>
      </c>
      <c r="D198" t="s">
        <v>12</v>
      </c>
      <c r="G198" s="3">
        <v>-18.36</v>
      </c>
    </row>
    <row r="199" spans="1:8" x14ac:dyDescent="0.3">
      <c r="A199" t="s">
        <v>214</v>
      </c>
      <c r="B199" t="s">
        <v>215</v>
      </c>
      <c r="C199" s="5" t="s">
        <v>128</v>
      </c>
      <c r="D199" t="s">
        <v>12</v>
      </c>
      <c r="G199" s="3">
        <v>-18.36</v>
      </c>
    </row>
    <row r="200" spans="1:8" x14ac:dyDescent="0.3">
      <c r="A200" t="s">
        <v>146</v>
      </c>
      <c r="B200" t="s">
        <v>311</v>
      </c>
      <c r="C200" s="5" t="s">
        <v>154</v>
      </c>
      <c r="D200" t="s">
        <v>155</v>
      </c>
      <c r="G200" s="3">
        <v>-2059.19</v>
      </c>
    </row>
    <row r="201" spans="1:8" x14ac:dyDescent="0.3">
      <c r="C201" s="5"/>
      <c r="E201" s="13" t="s">
        <v>365</v>
      </c>
      <c r="H201" s="14">
        <f>SUM(G186:G200)</f>
        <v>-2543.11</v>
      </c>
    </row>
    <row r="202" spans="1:8" x14ac:dyDescent="0.3">
      <c r="C202" s="5"/>
    </row>
    <row r="203" spans="1:8" x14ac:dyDescent="0.3">
      <c r="A203" t="s">
        <v>126</v>
      </c>
      <c r="B203" t="s">
        <v>129</v>
      </c>
      <c r="C203" s="5" t="s">
        <v>130</v>
      </c>
      <c r="D203" t="s">
        <v>131</v>
      </c>
      <c r="G203" s="3">
        <v>-950</v>
      </c>
    </row>
    <row r="204" spans="1:8" x14ac:dyDescent="0.3">
      <c r="A204" t="s">
        <v>156</v>
      </c>
      <c r="B204" t="s">
        <v>129</v>
      </c>
      <c r="C204" s="5" t="s">
        <v>130</v>
      </c>
      <c r="D204" t="s">
        <v>131</v>
      </c>
      <c r="G204" s="3">
        <v>-950</v>
      </c>
    </row>
    <row r="205" spans="1:8" x14ac:dyDescent="0.3">
      <c r="A205" t="s">
        <v>195</v>
      </c>
      <c r="B205" t="s">
        <v>129</v>
      </c>
      <c r="C205" s="5" t="s">
        <v>130</v>
      </c>
      <c r="D205" t="s">
        <v>131</v>
      </c>
      <c r="G205" s="3">
        <v>-950</v>
      </c>
    </row>
    <row r="206" spans="1:8" x14ac:dyDescent="0.3">
      <c r="A206" t="s">
        <v>259</v>
      </c>
      <c r="B206" t="s">
        <v>129</v>
      </c>
      <c r="C206" s="5" t="s">
        <v>130</v>
      </c>
      <c r="D206" t="s">
        <v>131</v>
      </c>
      <c r="G206" s="3">
        <v>-950</v>
      </c>
    </row>
    <row r="207" spans="1:8" x14ac:dyDescent="0.3">
      <c r="A207" t="s">
        <v>235</v>
      </c>
      <c r="B207" t="s">
        <v>129</v>
      </c>
      <c r="C207" s="5" t="s">
        <v>130</v>
      </c>
      <c r="D207" t="s">
        <v>131</v>
      </c>
      <c r="G207" s="3">
        <v>-950</v>
      </c>
    </row>
    <row r="208" spans="1:8" x14ac:dyDescent="0.3">
      <c r="A208" t="s">
        <v>214</v>
      </c>
      <c r="B208" t="s">
        <v>129</v>
      </c>
      <c r="C208" s="5" t="s">
        <v>130</v>
      </c>
      <c r="D208" t="s">
        <v>131</v>
      </c>
      <c r="G208" s="3">
        <v>-950</v>
      </c>
    </row>
    <row r="209" spans="5:8" x14ac:dyDescent="0.3">
      <c r="E209" s="13" t="s">
        <v>366</v>
      </c>
      <c r="H209" s="14">
        <f>SUM(G203:G208)</f>
        <v>-5700</v>
      </c>
    </row>
    <row r="211" spans="5:8" x14ac:dyDescent="0.3">
      <c r="F211" s="3">
        <f>SUM(F2:F208)</f>
        <v>33501.990000000005</v>
      </c>
      <c r="G211" s="3">
        <f>SUM(G2:G208)</f>
        <v>-24388.620000000017</v>
      </c>
      <c r="H211" s="14">
        <f>SUM(H2:H209)</f>
        <v>9113.369999999999</v>
      </c>
    </row>
    <row r="212" spans="5:8" x14ac:dyDescent="0.3">
      <c r="G212" s="6"/>
    </row>
  </sheetData>
  <autoFilter ref="A1:I1" xr:uid="{9C62ECAA-D5C5-42B5-82E8-2A42D737D8FA}"/>
  <sortState xmlns:xlrd2="http://schemas.microsoft.com/office/spreadsheetml/2017/richdata2" ref="A2:G207">
    <sortCondition ref="C2:C207"/>
    <sortCondition ref="B2:B207"/>
    <sortCondition ref="A2:A207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822E6-5041-46E2-B794-19C6557F424B}">
  <sheetPr>
    <pageSetUpPr fitToPage="1"/>
  </sheetPr>
  <dimension ref="A1:G49"/>
  <sheetViews>
    <sheetView topLeftCell="A28" workbookViewId="0">
      <selection activeCell="K37" sqref="K37"/>
    </sheetView>
  </sheetViews>
  <sheetFormatPr defaultRowHeight="14.4" x14ac:dyDescent="0.3"/>
  <cols>
    <col min="1" max="1" width="33.77734375" customWidth="1"/>
    <col min="2" max="2" width="10.33203125" bestFit="1" customWidth="1"/>
    <col min="3" max="3" width="11.21875" customWidth="1"/>
    <col min="4" max="5" width="10.33203125" style="13" bestFit="1" customWidth="1"/>
    <col min="6" max="7" width="9.33203125" bestFit="1" customWidth="1"/>
  </cols>
  <sheetData>
    <row r="1" spans="1:5" x14ac:dyDescent="0.3">
      <c r="A1" s="13" t="s">
        <v>312</v>
      </c>
      <c r="B1" s="13" t="s">
        <v>300</v>
      </c>
      <c r="C1" s="13" t="s">
        <v>301</v>
      </c>
      <c r="D1" s="37" t="s">
        <v>444</v>
      </c>
    </row>
    <row r="2" spans="1:5" x14ac:dyDescent="0.3">
      <c r="A2" s="13"/>
      <c r="B2" s="13"/>
      <c r="C2" s="13"/>
      <c r="D2" s="37" t="s">
        <v>315</v>
      </c>
      <c r="E2" s="13" t="s">
        <v>316</v>
      </c>
    </row>
    <row r="3" spans="1:5" x14ac:dyDescent="0.3">
      <c r="A3" s="42" t="s">
        <v>343</v>
      </c>
      <c r="C3" s="6">
        <v>-300</v>
      </c>
      <c r="D3" s="37"/>
      <c r="E3" s="14">
        <f>C3</f>
        <v>-300</v>
      </c>
    </row>
    <row r="4" spans="1:5" x14ac:dyDescent="0.3">
      <c r="A4" s="47" t="s">
        <v>347</v>
      </c>
      <c r="B4" s="47"/>
      <c r="C4" s="48">
        <v>-663.5100000000001</v>
      </c>
      <c r="D4" s="49"/>
      <c r="E4" s="50"/>
    </row>
    <row r="5" spans="1:5" x14ac:dyDescent="0.3">
      <c r="A5" t="s">
        <v>363</v>
      </c>
      <c r="B5" s="6">
        <v>5351.99</v>
      </c>
      <c r="D5" s="37"/>
    </row>
    <row r="6" spans="1:5" x14ac:dyDescent="0.3">
      <c r="A6" t="s">
        <v>346</v>
      </c>
      <c r="C6" s="6">
        <v>-3600</v>
      </c>
      <c r="D6" s="37"/>
    </row>
    <row r="7" spans="1:5" x14ac:dyDescent="0.3">
      <c r="A7" t="s">
        <v>348</v>
      </c>
      <c r="B7" s="6">
        <v>1800</v>
      </c>
      <c r="D7" s="37"/>
    </row>
    <row r="8" spans="1:5" x14ac:dyDescent="0.3">
      <c r="A8" s="42" t="s">
        <v>445</v>
      </c>
      <c r="B8" s="6"/>
      <c r="D8" s="43">
        <f>B5+B7</f>
        <v>7151.99</v>
      </c>
      <c r="E8" s="14">
        <f>C4+C6</f>
        <v>-4263.51</v>
      </c>
    </row>
    <row r="9" spans="1:5" x14ac:dyDescent="0.3">
      <c r="A9" s="47" t="s">
        <v>350</v>
      </c>
      <c r="B9" s="48">
        <v>1140</v>
      </c>
      <c r="C9" s="47"/>
      <c r="D9" s="49"/>
      <c r="E9" s="50"/>
    </row>
    <row r="10" spans="1:5" x14ac:dyDescent="0.3">
      <c r="A10" t="s">
        <v>349</v>
      </c>
      <c r="C10" s="6">
        <v>-840</v>
      </c>
      <c r="D10" s="37"/>
    </row>
    <row r="11" spans="1:5" x14ac:dyDescent="0.3">
      <c r="A11" s="42" t="s">
        <v>63</v>
      </c>
      <c r="C11" s="6"/>
      <c r="D11" s="43">
        <f>B9</f>
        <v>1140</v>
      </c>
      <c r="E11" s="14">
        <f>C10</f>
        <v>-840</v>
      </c>
    </row>
    <row r="12" spans="1:5" x14ac:dyDescent="0.3">
      <c r="A12" s="47" t="s">
        <v>352</v>
      </c>
      <c r="B12" s="47"/>
      <c r="C12" s="48">
        <v>-458.5</v>
      </c>
      <c r="D12" s="49"/>
      <c r="E12" s="50"/>
    </row>
    <row r="13" spans="1:5" x14ac:dyDescent="0.3">
      <c r="A13" t="s">
        <v>351</v>
      </c>
      <c r="B13" s="6">
        <v>400</v>
      </c>
      <c r="D13" s="37"/>
    </row>
    <row r="14" spans="1:5" x14ac:dyDescent="0.3">
      <c r="A14" s="42" t="s">
        <v>372</v>
      </c>
      <c r="B14" s="6"/>
      <c r="D14" s="43">
        <f>B13</f>
        <v>400</v>
      </c>
      <c r="E14" s="14">
        <f>C12</f>
        <v>-458.5</v>
      </c>
    </row>
    <row r="15" spans="1:5" x14ac:dyDescent="0.3">
      <c r="A15" s="47" t="s">
        <v>21</v>
      </c>
      <c r="B15" s="48">
        <v>1000</v>
      </c>
      <c r="C15" s="47"/>
      <c r="D15" s="49"/>
      <c r="E15" s="50"/>
    </row>
    <row r="16" spans="1:5" x14ac:dyDescent="0.3">
      <c r="A16" t="s">
        <v>353</v>
      </c>
      <c r="C16" s="6">
        <v>-1064.6500000000001</v>
      </c>
      <c r="D16" s="37"/>
    </row>
    <row r="17" spans="1:6" x14ac:dyDescent="0.3">
      <c r="A17" s="42" t="s">
        <v>446</v>
      </c>
      <c r="C17" s="6"/>
      <c r="D17" s="43">
        <f>B15</f>
        <v>1000</v>
      </c>
      <c r="E17" s="14">
        <f>C16</f>
        <v>-1064.6500000000001</v>
      </c>
    </row>
    <row r="18" spans="1:6" x14ac:dyDescent="0.3">
      <c r="A18" s="47"/>
      <c r="B18" s="47"/>
      <c r="C18" s="48"/>
      <c r="D18" s="51"/>
      <c r="E18" s="52"/>
    </row>
    <row r="19" spans="1:6" x14ac:dyDescent="0.3">
      <c r="A19" t="s">
        <v>355</v>
      </c>
      <c r="C19" s="6">
        <v>-3288.72</v>
      </c>
      <c r="D19" s="37"/>
    </row>
    <row r="20" spans="1:6" x14ac:dyDescent="0.3">
      <c r="A20" t="s">
        <v>366</v>
      </c>
      <c r="C20" s="6">
        <v>-5700</v>
      </c>
      <c r="D20" s="37"/>
    </row>
    <row r="21" spans="1:6" x14ac:dyDescent="0.3">
      <c r="A21" t="s">
        <v>356</v>
      </c>
      <c r="B21" s="6">
        <v>10600</v>
      </c>
      <c r="D21" s="37"/>
      <c r="F21" t="s">
        <v>449</v>
      </c>
    </row>
    <row r="22" spans="1:6" x14ac:dyDescent="0.3">
      <c r="A22" t="s">
        <v>362</v>
      </c>
      <c r="B22" s="6">
        <v>4400</v>
      </c>
      <c r="D22" s="37"/>
      <c r="F22" t="s">
        <v>450</v>
      </c>
    </row>
    <row r="23" spans="1:6" x14ac:dyDescent="0.3">
      <c r="A23" t="s">
        <v>365</v>
      </c>
      <c r="C23" s="6">
        <v>-2543.11</v>
      </c>
      <c r="D23" s="37"/>
    </row>
    <row r="24" spans="1:6" x14ac:dyDescent="0.3">
      <c r="A24" s="42" t="s">
        <v>447</v>
      </c>
      <c r="B24" s="6"/>
      <c r="D24" s="43">
        <f>B21+B22</f>
        <v>15000</v>
      </c>
      <c r="E24" s="14">
        <f>C19+C20+C23</f>
        <v>-11531.83</v>
      </c>
    </row>
    <row r="25" spans="1:6" x14ac:dyDescent="0.3">
      <c r="A25" s="47"/>
      <c r="B25" s="48"/>
      <c r="C25" s="47"/>
      <c r="D25" s="51"/>
      <c r="E25" s="52"/>
    </row>
    <row r="26" spans="1:6" x14ac:dyDescent="0.3">
      <c r="A26" s="42" t="s">
        <v>367</v>
      </c>
      <c r="B26" s="6">
        <v>3665</v>
      </c>
      <c r="D26" s="43">
        <f>B26</f>
        <v>3665</v>
      </c>
    </row>
    <row r="27" spans="1:6" x14ac:dyDescent="0.3">
      <c r="A27" s="47"/>
      <c r="B27" s="48"/>
      <c r="C27" s="47"/>
      <c r="D27" s="49"/>
      <c r="E27" s="50"/>
    </row>
    <row r="28" spans="1:6" x14ac:dyDescent="0.3">
      <c r="A28" s="42" t="s">
        <v>357</v>
      </c>
      <c r="C28" s="6">
        <v>-0.28999999999999998</v>
      </c>
      <c r="D28" s="37"/>
      <c r="E28" s="14">
        <f>C28</f>
        <v>-0.28999999999999998</v>
      </c>
    </row>
    <row r="29" spans="1:6" x14ac:dyDescent="0.3">
      <c r="A29" s="47"/>
      <c r="B29" s="47"/>
      <c r="C29" s="48"/>
      <c r="D29" s="49"/>
      <c r="E29" s="52"/>
    </row>
    <row r="30" spans="1:6" x14ac:dyDescent="0.3">
      <c r="A30" t="s">
        <v>361</v>
      </c>
      <c r="B30" s="6">
        <v>4125</v>
      </c>
      <c r="D30" s="37"/>
    </row>
    <row r="31" spans="1:6" x14ac:dyDescent="0.3">
      <c r="A31" t="s">
        <v>358</v>
      </c>
      <c r="C31" s="6">
        <v>-4587.7099999999982</v>
      </c>
      <c r="D31" s="37"/>
    </row>
    <row r="32" spans="1:6" x14ac:dyDescent="0.3">
      <c r="A32" t="s">
        <v>361</v>
      </c>
      <c r="C32" s="6"/>
      <c r="D32" s="37"/>
    </row>
    <row r="33" spans="1:7" x14ac:dyDescent="0.3">
      <c r="A33" s="42" t="s">
        <v>14</v>
      </c>
      <c r="C33" s="6"/>
      <c r="D33" s="43">
        <f>B30</f>
        <v>4125</v>
      </c>
      <c r="E33" s="14">
        <f>C31</f>
        <v>-4587.7099999999982</v>
      </c>
    </row>
    <row r="34" spans="1:7" x14ac:dyDescent="0.3">
      <c r="A34" s="47"/>
      <c r="B34" s="47"/>
      <c r="C34" s="47"/>
      <c r="D34" s="49"/>
      <c r="E34" s="50"/>
    </row>
    <row r="35" spans="1:7" x14ac:dyDescent="0.3">
      <c r="A35" s="42" t="s">
        <v>359</v>
      </c>
      <c r="B35" s="54">
        <v>750</v>
      </c>
      <c r="D35" s="43">
        <f>B35</f>
        <v>750</v>
      </c>
    </row>
    <row r="36" spans="1:7" x14ac:dyDescent="0.3">
      <c r="A36" s="53"/>
      <c r="B36" s="48"/>
      <c r="C36" s="47"/>
      <c r="D36" s="51"/>
      <c r="E36" s="50"/>
    </row>
    <row r="37" spans="1:7" x14ac:dyDescent="0.3">
      <c r="A37" s="42" t="s">
        <v>298</v>
      </c>
      <c r="C37" s="6">
        <v>-800</v>
      </c>
      <c r="D37" s="56"/>
      <c r="E37" s="14">
        <f>C37</f>
        <v>-800</v>
      </c>
    </row>
    <row r="38" spans="1:7" x14ac:dyDescent="0.3">
      <c r="A38" s="47"/>
      <c r="B38" s="47"/>
      <c r="C38" s="48"/>
      <c r="D38" s="49"/>
      <c r="E38" s="50"/>
    </row>
    <row r="39" spans="1:7" x14ac:dyDescent="0.3">
      <c r="A39" s="42" t="s">
        <v>364</v>
      </c>
      <c r="B39" s="6">
        <v>270</v>
      </c>
      <c r="D39" s="43">
        <f>B39</f>
        <v>270</v>
      </c>
    </row>
    <row r="40" spans="1:7" x14ac:dyDescent="0.3">
      <c r="A40" s="47"/>
      <c r="B40" s="48"/>
      <c r="C40" s="47"/>
      <c r="D40" s="51"/>
      <c r="E40" s="50"/>
    </row>
    <row r="41" spans="1:7" x14ac:dyDescent="0.3">
      <c r="A41" s="42" t="s">
        <v>354</v>
      </c>
      <c r="C41" s="6">
        <v>-250</v>
      </c>
      <c r="D41" s="37"/>
      <c r="E41" s="13">
        <v>-250</v>
      </c>
    </row>
    <row r="42" spans="1:7" x14ac:dyDescent="0.3">
      <c r="A42" s="47"/>
      <c r="B42" s="47"/>
      <c r="C42" s="48"/>
      <c r="D42" s="49"/>
      <c r="E42" s="50"/>
    </row>
    <row r="43" spans="1:7" x14ac:dyDescent="0.3">
      <c r="A43" s="42" t="s">
        <v>71</v>
      </c>
      <c r="C43" s="6">
        <v>-196.13</v>
      </c>
      <c r="D43" s="37"/>
      <c r="E43" s="44">
        <v>-196.13</v>
      </c>
    </row>
    <row r="44" spans="1:7" x14ac:dyDescent="0.3">
      <c r="A44" s="53"/>
      <c r="B44" s="47"/>
      <c r="C44" s="48"/>
      <c r="D44" s="49"/>
      <c r="E44" s="55"/>
      <c r="G44" s="9"/>
    </row>
    <row r="45" spans="1:7" x14ac:dyDescent="0.3">
      <c r="A45" s="42" t="s">
        <v>55</v>
      </c>
      <c r="C45" s="6">
        <v>-96</v>
      </c>
      <c r="D45" s="37"/>
      <c r="E45" s="44">
        <v>-96</v>
      </c>
    </row>
    <row r="46" spans="1:7" x14ac:dyDescent="0.3">
      <c r="A46" s="53"/>
      <c r="B46" s="47"/>
      <c r="C46" s="48"/>
      <c r="D46" s="49"/>
      <c r="E46" s="55"/>
    </row>
    <row r="47" spans="1:7" x14ac:dyDescent="0.3">
      <c r="A47" s="46" t="s">
        <v>448</v>
      </c>
      <c r="C47" s="6"/>
      <c r="D47" s="45">
        <f>SUM(D3:D45)</f>
        <v>33501.99</v>
      </c>
      <c r="E47" s="44">
        <f>SUM(E3:E45)</f>
        <v>-24388.62</v>
      </c>
      <c r="F47" s="9">
        <f>D47+E47</f>
        <v>9113.369999999999</v>
      </c>
    </row>
    <row r="49" spans="2:2" x14ac:dyDescent="0.3">
      <c r="B49" s="9"/>
    </row>
  </sheetData>
  <autoFilter ref="A1:D1" xr:uid="{CB6822E6-5041-46E2-B794-19C6557F424B}">
    <sortState xmlns:xlrd2="http://schemas.microsoft.com/office/spreadsheetml/2017/richdata2" ref="A2:D27">
      <sortCondition ref="A1"/>
    </sortState>
  </autoFilter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F4041-54D5-4E69-9744-756410E3B2E6}">
  <dimension ref="A1:K18"/>
  <sheetViews>
    <sheetView workbookViewId="0">
      <selection activeCell="D20" sqref="D20"/>
    </sheetView>
  </sheetViews>
  <sheetFormatPr defaultRowHeight="14.4" x14ac:dyDescent="0.3"/>
  <cols>
    <col min="1" max="1" width="24" customWidth="1"/>
    <col min="2" max="2" width="13" customWidth="1"/>
    <col min="3" max="3" width="29" customWidth="1"/>
    <col min="4" max="5" width="18" customWidth="1"/>
    <col min="6" max="6" width="19" customWidth="1"/>
    <col min="7" max="7" width="28" customWidth="1"/>
    <col min="8" max="8" width="8" customWidth="1"/>
    <col min="9" max="9" width="20" customWidth="1"/>
    <col min="10" max="10" width="22" customWidth="1"/>
    <col min="11" max="11" width="14" customWidth="1"/>
  </cols>
  <sheetData>
    <row r="1" spans="1:11" x14ac:dyDescent="0.3">
      <c r="A1" s="12" t="s">
        <v>378</v>
      </c>
      <c r="B1" s="12" t="s">
        <v>379</v>
      </c>
      <c r="C1" s="12" t="s">
        <v>380</v>
      </c>
      <c r="D1" s="12" t="s">
        <v>381</v>
      </c>
      <c r="E1" s="12" t="s">
        <v>382</v>
      </c>
      <c r="F1" s="12" t="s">
        <v>383</v>
      </c>
      <c r="G1" s="12" t="s">
        <v>384</v>
      </c>
      <c r="H1" s="12" t="s">
        <v>385</v>
      </c>
      <c r="I1" s="12" t="s">
        <v>386</v>
      </c>
      <c r="J1" s="12" t="s">
        <v>387</v>
      </c>
      <c r="K1" s="12" t="s">
        <v>388</v>
      </c>
    </row>
    <row r="2" spans="1:11" x14ac:dyDescent="0.3">
      <c r="A2" s="10" t="s">
        <v>389</v>
      </c>
      <c r="B2" s="10" t="s">
        <v>390</v>
      </c>
      <c r="C2" s="10"/>
      <c r="D2" s="10"/>
      <c r="E2" s="10"/>
      <c r="F2" s="10"/>
      <c r="G2" s="10" t="s">
        <v>391</v>
      </c>
      <c r="H2" s="10" t="s">
        <v>392</v>
      </c>
      <c r="I2" s="10" t="s">
        <v>393</v>
      </c>
      <c r="J2" s="10"/>
      <c r="K2" s="10"/>
    </row>
    <row r="3" spans="1:11" x14ac:dyDescent="0.3">
      <c r="A3" s="10" t="s">
        <v>176</v>
      </c>
      <c r="B3" s="10" t="s">
        <v>390</v>
      </c>
      <c r="C3" s="10"/>
      <c r="D3" s="10"/>
      <c r="E3" s="10" t="s">
        <v>394</v>
      </c>
      <c r="F3" s="10"/>
      <c r="G3" s="10" t="s">
        <v>395</v>
      </c>
      <c r="H3" s="10" t="s">
        <v>396</v>
      </c>
      <c r="I3" s="10" t="s">
        <v>397</v>
      </c>
      <c r="J3" s="10"/>
      <c r="K3" s="10"/>
    </row>
    <row r="4" spans="1:11" x14ac:dyDescent="0.3">
      <c r="A4" s="10" t="s">
        <v>398</v>
      </c>
      <c r="B4" s="10" t="s">
        <v>390</v>
      </c>
      <c r="C4" s="10" t="s">
        <v>399</v>
      </c>
      <c r="D4" s="10"/>
      <c r="E4" s="10" t="s">
        <v>400</v>
      </c>
      <c r="F4" s="10"/>
      <c r="G4" s="10" t="s">
        <v>401</v>
      </c>
      <c r="H4" s="10" t="s">
        <v>396</v>
      </c>
      <c r="I4" s="10" t="s">
        <v>397</v>
      </c>
      <c r="J4" s="10"/>
      <c r="K4" s="10"/>
    </row>
    <row r="5" spans="1:11" x14ac:dyDescent="0.3">
      <c r="A5" s="10" t="s">
        <v>402</v>
      </c>
      <c r="B5" s="10" t="s">
        <v>390</v>
      </c>
      <c r="C5" s="10" t="s">
        <v>403</v>
      </c>
      <c r="D5" s="10"/>
      <c r="E5" s="10" t="s">
        <v>404</v>
      </c>
      <c r="F5" s="10"/>
      <c r="G5" s="10" t="s">
        <v>405</v>
      </c>
      <c r="H5" s="10" t="s">
        <v>396</v>
      </c>
      <c r="I5" s="10" t="s">
        <v>397</v>
      </c>
      <c r="J5" s="10"/>
      <c r="K5" s="10"/>
    </row>
    <row r="6" spans="1:11" x14ac:dyDescent="0.3">
      <c r="A6" s="10" t="s">
        <v>406</v>
      </c>
      <c r="B6" s="10" t="s">
        <v>390</v>
      </c>
      <c r="C6" s="10" t="s">
        <v>407</v>
      </c>
      <c r="D6" s="10"/>
      <c r="E6" s="10"/>
      <c r="F6" s="10"/>
      <c r="G6" s="10" t="s">
        <v>408</v>
      </c>
      <c r="H6" s="10" t="s">
        <v>409</v>
      </c>
      <c r="I6" s="10" t="s">
        <v>410</v>
      </c>
      <c r="J6" s="10"/>
      <c r="K6" s="10"/>
    </row>
    <row r="7" spans="1:11" x14ac:dyDescent="0.3">
      <c r="A7" s="10" t="s">
        <v>411</v>
      </c>
      <c r="B7" s="10" t="s">
        <v>390</v>
      </c>
      <c r="C7" s="10" t="s">
        <v>412</v>
      </c>
      <c r="D7" s="10"/>
      <c r="E7" s="10"/>
      <c r="F7" s="10"/>
      <c r="G7" s="10" t="s">
        <v>413</v>
      </c>
      <c r="H7" s="10" t="s">
        <v>409</v>
      </c>
      <c r="I7" s="10" t="s">
        <v>410</v>
      </c>
      <c r="J7" s="10"/>
      <c r="K7" s="10"/>
    </row>
    <row r="8" spans="1:11" x14ac:dyDescent="0.3">
      <c r="A8" s="10" t="s">
        <v>414</v>
      </c>
      <c r="B8" s="10" t="s">
        <v>390</v>
      </c>
      <c r="C8" s="10" t="s">
        <v>415</v>
      </c>
      <c r="D8" s="10"/>
      <c r="E8" s="10" t="s">
        <v>416</v>
      </c>
      <c r="F8" s="10"/>
      <c r="G8" s="10" t="s">
        <v>417</v>
      </c>
      <c r="H8" s="10" t="s">
        <v>396</v>
      </c>
      <c r="I8" s="10" t="s">
        <v>397</v>
      </c>
      <c r="J8" s="10"/>
      <c r="K8" s="10"/>
    </row>
    <row r="9" spans="1:11" x14ac:dyDescent="0.3">
      <c r="A9" s="10" t="s">
        <v>9</v>
      </c>
      <c r="B9" s="10" t="s">
        <v>390</v>
      </c>
      <c r="C9" s="10" t="s">
        <v>418</v>
      </c>
      <c r="D9" s="10"/>
      <c r="E9" s="10" t="s">
        <v>419</v>
      </c>
      <c r="F9" s="10"/>
      <c r="G9" s="10" t="s">
        <v>420</v>
      </c>
      <c r="H9" s="10" t="s">
        <v>396</v>
      </c>
      <c r="I9" s="10" t="s">
        <v>397</v>
      </c>
      <c r="J9" s="10"/>
      <c r="K9" s="10"/>
    </row>
    <row r="10" spans="1:11" x14ac:dyDescent="0.3">
      <c r="A10" s="10" t="s">
        <v>155</v>
      </c>
      <c r="B10" s="10" t="s">
        <v>390</v>
      </c>
      <c r="C10" s="10" t="s">
        <v>421</v>
      </c>
      <c r="D10" s="10"/>
      <c r="E10" s="10"/>
      <c r="F10" s="10"/>
      <c r="G10" s="10" t="s">
        <v>420</v>
      </c>
      <c r="H10" s="10" t="s">
        <v>396</v>
      </c>
      <c r="I10" s="10" t="s">
        <v>397</v>
      </c>
      <c r="J10" s="10"/>
      <c r="K10" s="10" t="s">
        <v>422</v>
      </c>
    </row>
    <row r="11" spans="1:11" x14ac:dyDescent="0.3">
      <c r="A11" s="10" t="s">
        <v>423</v>
      </c>
      <c r="B11" s="10"/>
      <c r="C11" s="10"/>
      <c r="D11" s="10"/>
      <c r="E11" s="10" t="s">
        <v>424</v>
      </c>
      <c r="F11" s="10"/>
      <c r="G11" s="10" t="s">
        <v>425</v>
      </c>
      <c r="H11" s="10" t="s">
        <v>396</v>
      </c>
      <c r="I11" s="10" t="s">
        <v>397</v>
      </c>
      <c r="J11" s="10" t="s">
        <v>426</v>
      </c>
      <c r="K11" s="10"/>
    </row>
    <row r="12" spans="1:11" x14ac:dyDescent="0.3">
      <c r="A12" s="10" t="s">
        <v>267</v>
      </c>
      <c r="B12" s="10" t="s">
        <v>390</v>
      </c>
      <c r="C12" s="10" t="s">
        <v>427</v>
      </c>
      <c r="D12" s="10"/>
      <c r="E12" s="10"/>
      <c r="F12" s="10"/>
      <c r="G12" s="10" t="s">
        <v>428</v>
      </c>
      <c r="H12" s="10" t="s">
        <v>396</v>
      </c>
      <c r="I12" s="10" t="s">
        <v>397</v>
      </c>
      <c r="J12" s="10"/>
      <c r="K12" s="10"/>
    </row>
    <row r="13" spans="1:11" x14ac:dyDescent="0.3">
      <c r="A13" s="10" t="s">
        <v>15</v>
      </c>
      <c r="B13" s="10" t="s">
        <v>390</v>
      </c>
      <c r="C13" s="10" t="s">
        <v>429</v>
      </c>
      <c r="D13" s="10"/>
      <c r="E13" s="10" t="s">
        <v>430</v>
      </c>
      <c r="F13" s="10"/>
      <c r="G13" s="10" t="s">
        <v>431</v>
      </c>
      <c r="H13" s="10" t="s">
        <v>396</v>
      </c>
      <c r="I13" s="10" t="s">
        <v>397</v>
      </c>
      <c r="J13" s="10"/>
      <c r="K13" s="10"/>
    </row>
    <row r="14" spans="1:11" x14ac:dyDescent="0.3">
      <c r="A14" s="10" t="s">
        <v>117</v>
      </c>
      <c r="B14" s="10" t="s">
        <v>390</v>
      </c>
      <c r="C14" s="10" t="s">
        <v>432</v>
      </c>
      <c r="D14" s="10"/>
      <c r="E14" s="10"/>
      <c r="F14" s="10"/>
      <c r="G14" s="10" t="s">
        <v>433</v>
      </c>
      <c r="H14" s="10" t="s">
        <v>396</v>
      </c>
      <c r="I14" s="10" t="s">
        <v>397</v>
      </c>
      <c r="J14" s="10" t="s">
        <v>434</v>
      </c>
      <c r="K14" s="10" t="s">
        <v>422</v>
      </c>
    </row>
    <row r="15" spans="1:11" x14ac:dyDescent="0.3">
      <c r="A15" s="10" t="s">
        <v>264</v>
      </c>
      <c r="B15" s="10" t="s">
        <v>390</v>
      </c>
      <c r="C15" s="10" t="s">
        <v>435</v>
      </c>
      <c r="D15" s="10"/>
      <c r="E15" s="10"/>
      <c r="F15" s="10"/>
      <c r="G15" s="10" t="s">
        <v>428</v>
      </c>
      <c r="H15" s="10" t="s">
        <v>396</v>
      </c>
      <c r="I15" s="10" t="s">
        <v>397</v>
      </c>
      <c r="J15" s="10"/>
      <c r="K15" s="10"/>
    </row>
    <row r="16" spans="1:11" x14ac:dyDescent="0.3">
      <c r="A16" s="10" t="s">
        <v>436</v>
      </c>
      <c r="B16" s="10" t="s">
        <v>390</v>
      </c>
      <c r="C16" s="10"/>
      <c r="D16" s="10"/>
      <c r="E16" s="10" t="s">
        <v>437</v>
      </c>
      <c r="F16" s="10"/>
      <c r="G16" s="10" t="s">
        <v>438</v>
      </c>
      <c r="H16" s="10" t="s">
        <v>396</v>
      </c>
      <c r="I16" s="10" t="s">
        <v>397</v>
      </c>
      <c r="J16" s="10"/>
      <c r="K16" s="10"/>
    </row>
    <row r="17" spans="1:11" x14ac:dyDescent="0.3">
      <c r="A17" s="10" t="s">
        <v>194</v>
      </c>
      <c r="B17" s="10" t="s">
        <v>390</v>
      </c>
      <c r="C17" s="10" t="s">
        <v>439</v>
      </c>
      <c r="D17" s="10"/>
      <c r="E17" s="10"/>
      <c r="F17" s="10"/>
      <c r="G17" s="10" t="s">
        <v>440</v>
      </c>
      <c r="H17" s="10" t="s">
        <v>396</v>
      </c>
      <c r="I17" s="10" t="s">
        <v>397</v>
      </c>
      <c r="J17" s="10"/>
      <c r="K17" s="10"/>
    </row>
    <row r="18" spans="1:11" x14ac:dyDescent="0.3">
      <c r="A18" s="10" t="s">
        <v>441</v>
      </c>
      <c r="B18" s="10" t="s">
        <v>390</v>
      </c>
      <c r="C18" s="10"/>
      <c r="D18" s="10"/>
      <c r="E18" s="10"/>
      <c r="F18" s="10"/>
      <c r="G18" s="10" t="s">
        <v>442</v>
      </c>
      <c r="H18" s="10" t="s">
        <v>396</v>
      </c>
      <c r="I18" s="10" t="s">
        <v>397</v>
      </c>
      <c r="J18" s="10"/>
      <c r="K18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Abschluss</vt:lpstr>
      <vt:lpstr>Original</vt:lpstr>
      <vt:lpstr>Sortiert ausfuehrlich</vt:lpstr>
      <vt:lpstr>sortiert kurz</vt:lpstr>
      <vt:lpstr>Mitglieder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Evelyn Mathias</dc:creator>
  <cp:lastModifiedBy>Evelyn Mathias</cp:lastModifiedBy>
  <cp:lastPrinted>2023-03-12T20:59:58Z</cp:lastPrinted>
  <dcterms:created xsi:type="dcterms:W3CDTF">2023-03-12T15:22:28Z</dcterms:created>
  <dcterms:modified xsi:type="dcterms:W3CDTF">2023-03-13T11:33:52Z</dcterms:modified>
</cp:coreProperties>
</file>